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9.xml" ContentType="application/vnd.openxmlformats-officedocument.drawingml.chartshapes+xml"/>
  <Override PartName="/xl/drawings/drawing10.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environmentalstrategie-my.sharepoint.com/personal/elane_omisolutions_co_za/Documents/Documents/miniSASS/Citizen Science Collabs/MKNR/"/>
    </mc:Choice>
  </mc:AlternateContent>
  <xr:revisionPtr revIDLastSave="77" documentId="8_{61B9DCEF-F067-4E46-966A-5DB1CCF2EF50}" xr6:coauthVersionLast="47" xr6:coauthVersionMax="47" xr10:uidLastSave="{09D0409E-5018-4003-91F8-45383C83143E}"/>
  <bookViews>
    <workbookView xWindow="-108" yWindow="-108" windowWidth="23256" windowHeight="12456" firstSheet="4" activeTab="6" xr2:uid="{642ED7AC-7594-4938-8A6B-1682DE933860}"/>
  </bookViews>
  <sheets>
    <sheet name="20240727 DS" sheetId="5" r:id="rId1"/>
    <sheet name="20240518 DS" sheetId="3" r:id="rId2"/>
    <sheet name="20240302 US" sheetId="1" r:id="rId3"/>
    <sheet name="20230527 US" sheetId="2" r:id="rId4"/>
    <sheet name="20250517 DS" sheetId="8" r:id="rId5"/>
    <sheet name="20250925 DS" sheetId="9" r:id="rId6"/>
    <sheet name="20251065 DS" sheetId="10" r:id="rId7"/>
    <sheet name="SASS Biological bands" sheetId="4" r:id="rId8"/>
    <sheet name="SASS to miniSASS conversion" sheetId="6" r:id="rId9"/>
    <sheet name="Data for Graphs" sheetId="7" r:id="rId10"/>
  </sheets>
  <externalReferences>
    <externalReference r:id="rId11"/>
  </externalReferences>
  <definedNames>
    <definedName name="KBIO1_ASPT">[1]KBIO1!$J:$J</definedName>
    <definedName name="KBIO1_DO">[1]KBIO1!$E:$E</definedName>
    <definedName name="KBIO1_EC">[1]KBIO1!$D:$D</definedName>
    <definedName name="KBIO1_NoTaxa">[1]KBIO1!$I:$I</definedName>
    <definedName name="KBIO1_pH">[1]KBIO1!$C:$C</definedName>
    <definedName name="KBIO1_SASS5">[1]KBIO1!$H:$H</definedName>
    <definedName name="KBIO1_Temp">[1]KBIO1!$G:$G</definedName>
    <definedName name="KBIO2_ASPT">[1]KBIO2!$J:$J</definedName>
    <definedName name="KBIO2_DO">[1]KBIO2!$E:$E</definedName>
    <definedName name="KBIO2_EC">[1]KBIO2!$D:$D</definedName>
    <definedName name="KBIO2_NoTaxa">[1]KBIO2!$I:$I</definedName>
    <definedName name="KBIO2_pH">[1]KBIO2!$C:$C</definedName>
    <definedName name="KBIO2_SASS5">[1]KBIO2!$H:$H</definedName>
    <definedName name="KBIO2_Temp">[1]KBIO2!$G:$G</definedName>
    <definedName name="KBIO3_ASPT">[1]KBIO3!$J:$J</definedName>
    <definedName name="KBIO3_DO">[1]KBIO3!$E:$E</definedName>
    <definedName name="KBIO3_EC">[1]KBIO3!$D:$D</definedName>
    <definedName name="KBIO3_NoTaxa">[1]KBIO3!$I:$I</definedName>
    <definedName name="KBIO3_pH">[1]KBIO3!$C:$C</definedName>
    <definedName name="KBIO3_SASS5">[1]KBIO3!$H:$H</definedName>
    <definedName name="KBIO3_Temp">[1]KBIO3!$G:$G</definedName>
    <definedName name="_xlnm.Print_Area" localSheetId="3">'20230527 US'!$B$3:$S$66</definedName>
    <definedName name="_xlnm.Print_Area" localSheetId="2">'20240302 US'!$B$3:$S$66</definedName>
    <definedName name="_xlnm.Print_Area" localSheetId="1">'20240518 DS'!$B$3:$S$66</definedName>
    <definedName name="_xlnm.Print_Area" localSheetId="0">'20240727 DS'!$B$3:$S$66</definedName>
    <definedName name="_xlnm.Print_Area" localSheetId="4">'20250517 DS'!$B$3:$S$66</definedName>
    <definedName name="_xlnm.Print_Area" localSheetId="5">'20250925 DS'!$B$3:$S$66</definedName>
    <definedName name="_xlnm.Print_Area" localSheetId="6">'20251065 DS'!$B$3:$S$66</definedName>
    <definedName name="ZFBIO1_ASPT">[1]ZFBIO1!$J:$J</definedName>
    <definedName name="ZFBIO1_DO">[1]ZFBIO1!$E:$E</definedName>
    <definedName name="ZFBIO1_EC">[1]ZFBIO1!$D:$D</definedName>
    <definedName name="ZFBIO1_NoTaxa">[1]ZFBIO1!$I:$I</definedName>
    <definedName name="ZFBIO1_pH">[1]ZFBIO1!$C:$C</definedName>
    <definedName name="ZFBIO1_SASS5">[1]ZFBIO1!$H:$H</definedName>
    <definedName name="ZFBIO1_Temp">[1]ZFBIO1!$G:$G</definedName>
    <definedName name="ZFBIO1A_ASPT">[1]ZFBIO1A!$J:$J</definedName>
    <definedName name="ZFBIO1A_DO">[1]ZFBIO1A!$E:$E</definedName>
    <definedName name="ZFBIO1A_EC">[1]ZFBIO1A!$D:$D</definedName>
    <definedName name="ZFBIO1A_NoTaxa">[1]ZFBIO1A!$I:$I</definedName>
    <definedName name="ZFBIO1A_pH">[1]ZFBIO1A!$C:$C</definedName>
    <definedName name="ZFBIO1A_SASS5">[1]ZFBIO1A!$H:$H</definedName>
    <definedName name="ZFBIO1A_Temp">[1]ZFBIO1A!$G:$G</definedName>
    <definedName name="ZFBIO2_ASPT">[1]ZFBIO2!$J:$J</definedName>
    <definedName name="ZFBIO2_DO">[1]ZFBIO2!$E:$E</definedName>
    <definedName name="ZFBIO2_EC">[1]ZFBIO2!$D:$D</definedName>
    <definedName name="ZFBIO2_NoTaxa">[1]ZFBIO2!$I:$I</definedName>
    <definedName name="ZFBIO2_pH">[1]ZFBIO2!$C:$C</definedName>
    <definedName name="ZFBIO2_SASS5">[1]ZFBIO2!$H:$H</definedName>
    <definedName name="ZFBIO2_Temp">[1]ZFBIO2!$G:$G</definedName>
    <definedName name="ZFBIO3_ASPT">[1]ZFBIO3!$J:$J</definedName>
    <definedName name="ZFBIO3_DO">[1]ZFBIO3!$E:$E</definedName>
    <definedName name="ZFBIO3_EC">[1]ZFBIO3!$D:$D</definedName>
    <definedName name="ZFBIO3_NoTaxa">[1]ZFBIO3!$I:$I</definedName>
    <definedName name="ZFBIO3_pH">[1]ZFBIO3!$C:$C</definedName>
    <definedName name="ZFBIO3_SASS5">[1]ZFBIO3!$H:$H</definedName>
    <definedName name="ZFBIO3_Temp">[1]ZFBIO3!$G:$G</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2" i="6" l="1"/>
  <c r="F41" i="6"/>
  <c r="F40" i="6"/>
  <c r="S44" i="10"/>
  <c r="S45" i="10"/>
  <c r="S46" i="10" s="1"/>
  <c r="E42" i="6"/>
  <c r="E41" i="6"/>
  <c r="E40" i="6"/>
  <c r="D40" i="6"/>
  <c r="S44" i="9"/>
  <c r="S45" i="9"/>
  <c r="D42" i="6"/>
  <c r="D41" i="6"/>
  <c r="C41" i="6"/>
  <c r="C40" i="6"/>
  <c r="S44" i="8"/>
  <c r="S45" i="8"/>
  <c r="B64" i="6"/>
  <c r="B63" i="6"/>
  <c r="S44" i="5"/>
  <c r="B41" i="6"/>
  <c r="B40" i="6"/>
  <c r="C18" i="6"/>
  <c r="C17" i="6"/>
  <c r="B18" i="6"/>
  <c r="B19" i="6" s="1"/>
  <c r="B17" i="6"/>
  <c r="S46" i="9" l="1"/>
  <c r="S46" i="8"/>
  <c r="B65" i="6"/>
  <c r="C42" i="6"/>
  <c r="B42" i="6"/>
  <c r="C19" i="6"/>
  <c r="S45" i="5"/>
  <c r="F5" i="4"/>
  <c r="S46" i="5" l="1"/>
  <c r="S44" i="3"/>
  <c r="S45" i="3"/>
  <c r="S45" i="2"/>
  <c r="S44" i="2"/>
  <c r="S46" i="2" s="1"/>
  <c r="S46" i="1"/>
  <c r="S45" i="1"/>
  <c r="S44" i="1"/>
  <c r="S46" i="3" l="1"/>
</calcChain>
</file>

<file path=xl/sharedStrings.xml><?xml version="1.0" encoding="utf-8"?>
<sst xmlns="http://schemas.openxmlformats.org/spreadsheetml/2006/main" count="1672" uniqueCount="254">
  <si>
    <t>Date:</t>
  </si>
  <si>
    <t>Project code:</t>
  </si>
  <si>
    <t>River:</t>
  </si>
  <si>
    <t>Ecoregion:</t>
  </si>
  <si>
    <t>Grid reference:</t>
  </si>
  <si>
    <t>Collecter/ sampler:</t>
  </si>
  <si>
    <t>Site name:</t>
  </si>
  <si>
    <t>Taxon</t>
  </si>
  <si>
    <t xml:space="preserve">ANNELIDA </t>
  </si>
  <si>
    <t>CRUSTACEA</t>
  </si>
  <si>
    <t>Amphipoda</t>
  </si>
  <si>
    <t>Notonemouridae</t>
  </si>
  <si>
    <t>Perlidae</t>
  </si>
  <si>
    <t>Baetidae 1 sp.</t>
  </si>
  <si>
    <t>Baetidae 2 sp.</t>
  </si>
  <si>
    <t>Baetidae &gt;2 sp.</t>
  </si>
  <si>
    <t>Ephemeridae</t>
  </si>
  <si>
    <t>Chlorocyphidae</t>
  </si>
  <si>
    <t>Coenagrionidae</t>
  </si>
  <si>
    <t>Lestidae</t>
  </si>
  <si>
    <t>Protoneuridae</t>
  </si>
  <si>
    <t>S</t>
  </si>
  <si>
    <t>VEG</t>
  </si>
  <si>
    <t>GSM</t>
  </si>
  <si>
    <t>TOT</t>
  </si>
  <si>
    <t xml:space="preserve">Dipseudopsidae </t>
  </si>
  <si>
    <t>Ecnomidae</t>
  </si>
  <si>
    <t>Hydropsychidae 1 sp.</t>
  </si>
  <si>
    <t>Hydropsychidae 2 sp.</t>
  </si>
  <si>
    <t>Hydropsychidae &gt;2 sp.</t>
  </si>
  <si>
    <t>Philopotamidae</t>
  </si>
  <si>
    <t>Polycentropodidae</t>
  </si>
  <si>
    <t>Psycomyiidae/ Xiphocentronidae</t>
  </si>
  <si>
    <t>CASED CADDIS:</t>
  </si>
  <si>
    <t>Hydroptilidae</t>
  </si>
  <si>
    <t>Lepidostomatidae</t>
  </si>
  <si>
    <t>Leptoceridae</t>
  </si>
  <si>
    <t xml:space="preserve">Pisuliidae </t>
  </si>
  <si>
    <t>Gyrinidae*</t>
  </si>
  <si>
    <t xml:space="preserve">Limnichidae </t>
  </si>
  <si>
    <t>Athericidae</t>
  </si>
  <si>
    <t xml:space="preserve">Bulininae* </t>
  </si>
  <si>
    <t>Hydrobiidae*</t>
  </si>
  <si>
    <t>Corbiculidae</t>
  </si>
  <si>
    <t>OTHER BIOTA:</t>
  </si>
  <si>
    <t>COMMENTS/ OBSERVATIONS:</t>
  </si>
  <si>
    <t>SASS SCORE:</t>
  </si>
  <si>
    <t>NO. OF TAXA:</t>
  </si>
  <si>
    <t>ASPT:</t>
  </si>
  <si>
    <t xml:space="preserve">MEGALOPTERA </t>
  </si>
  <si>
    <t>Biotopes Sampled</t>
  </si>
  <si>
    <t>Stones in current (SIC)</t>
  </si>
  <si>
    <t>Stones out of current (SOOC)</t>
  </si>
  <si>
    <t xml:space="preserve">Bedrock </t>
  </si>
  <si>
    <t>Aquatic vegetation</t>
  </si>
  <si>
    <t>Gravel</t>
  </si>
  <si>
    <t xml:space="preserve">Sand </t>
  </si>
  <si>
    <t>Mud</t>
  </si>
  <si>
    <t>Hand picking/ Visual observation</t>
  </si>
  <si>
    <t>Rating (1 - 5)</t>
  </si>
  <si>
    <t>Time (min)</t>
  </si>
  <si>
    <t>Instream disturbances:</t>
  </si>
  <si>
    <t>Riparian disturbances:</t>
  </si>
  <si>
    <t>Flow:</t>
  </si>
  <si>
    <t>Conductivity (mS/m):</t>
  </si>
  <si>
    <t>DO (mg/L):</t>
  </si>
  <si>
    <t>pH:</t>
  </si>
  <si>
    <t>Riparian land-use:</t>
  </si>
  <si>
    <t>Temperature (°C):</t>
  </si>
  <si>
    <r>
      <t xml:space="preserve">PORIFERA </t>
    </r>
    <r>
      <rPr>
        <sz val="8"/>
        <color theme="1"/>
        <rFont val="Arial"/>
        <family val="2"/>
      </rPr>
      <t>(Sponges)</t>
    </r>
  </si>
  <si>
    <r>
      <rPr>
        <b/>
        <sz val="10"/>
        <color theme="1"/>
        <rFont val="Arial"/>
        <family val="2"/>
      </rPr>
      <t>COELENTERATA</t>
    </r>
    <r>
      <rPr>
        <sz val="10"/>
        <color theme="1"/>
        <rFont val="Arial"/>
        <family val="2"/>
      </rPr>
      <t xml:space="preserve"> </t>
    </r>
    <r>
      <rPr>
        <sz val="8"/>
        <color theme="1"/>
        <rFont val="Arial"/>
        <family val="2"/>
      </rPr>
      <t>(Cnidaria)</t>
    </r>
  </si>
  <si>
    <r>
      <rPr>
        <b/>
        <sz val="10"/>
        <color theme="1"/>
        <rFont val="Arial"/>
        <family val="2"/>
      </rPr>
      <t>TURBELLARIA</t>
    </r>
    <r>
      <rPr>
        <sz val="10"/>
        <color theme="1"/>
        <rFont val="Arial"/>
        <family val="2"/>
      </rPr>
      <t xml:space="preserve"> </t>
    </r>
    <r>
      <rPr>
        <sz val="8"/>
        <color theme="1"/>
        <rFont val="Arial"/>
        <family val="2"/>
      </rPr>
      <t>(Flatworms)</t>
    </r>
  </si>
  <si>
    <r>
      <t xml:space="preserve">Oligochaeta </t>
    </r>
    <r>
      <rPr>
        <sz val="8"/>
        <color theme="1"/>
        <rFont val="Arial"/>
        <family val="2"/>
      </rPr>
      <t>(Earthworms)</t>
    </r>
  </si>
  <si>
    <r>
      <t xml:space="preserve">Hirudinea </t>
    </r>
    <r>
      <rPr>
        <sz val="8"/>
        <color theme="1"/>
        <rFont val="Arial"/>
        <family val="2"/>
      </rPr>
      <t>(Leeaches)</t>
    </r>
  </si>
  <si>
    <r>
      <t xml:space="preserve">Potamonautidae* </t>
    </r>
    <r>
      <rPr>
        <sz val="8"/>
        <color theme="1"/>
        <rFont val="Arial"/>
        <family val="2"/>
      </rPr>
      <t>(Crabs)</t>
    </r>
  </si>
  <si>
    <r>
      <t xml:space="preserve">Atyidae </t>
    </r>
    <r>
      <rPr>
        <sz val="8"/>
        <color theme="1"/>
        <rFont val="Arial"/>
        <family val="2"/>
      </rPr>
      <t>(Shrimps)</t>
    </r>
  </si>
  <si>
    <r>
      <t xml:space="preserve">Palaemonidae </t>
    </r>
    <r>
      <rPr>
        <sz val="8"/>
        <color theme="1"/>
        <rFont val="Arial"/>
        <family val="2"/>
      </rPr>
      <t>(Prawns)</t>
    </r>
  </si>
  <si>
    <r>
      <rPr>
        <b/>
        <sz val="10"/>
        <color theme="1"/>
        <rFont val="Arial"/>
        <family val="2"/>
      </rPr>
      <t>HYDRACARINA</t>
    </r>
    <r>
      <rPr>
        <sz val="10"/>
        <color theme="1"/>
        <rFont val="Arial"/>
        <family val="2"/>
      </rPr>
      <t xml:space="preserve"> </t>
    </r>
    <r>
      <rPr>
        <sz val="8"/>
        <color theme="1"/>
        <rFont val="Arial"/>
        <family val="2"/>
      </rPr>
      <t>(Water mites)</t>
    </r>
  </si>
  <si>
    <r>
      <rPr>
        <b/>
        <sz val="10"/>
        <color theme="1"/>
        <rFont val="Arial"/>
        <family val="2"/>
      </rPr>
      <t>PLECOPTERA</t>
    </r>
    <r>
      <rPr>
        <sz val="10"/>
        <color theme="1"/>
        <rFont val="Arial"/>
        <family val="2"/>
      </rPr>
      <t xml:space="preserve"> </t>
    </r>
    <r>
      <rPr>
        <sz val="8"/>
        <color theme="1"/>
        <rFont val="Arial"/>
        <family val="2"/>
      </rPr>
      <t>(Stoneflies)</t>
    </r>
  </si>
  <si>
    <r>
      <rPr>
        <b/>
        <sz val="10"/>
        <color theme="1"/>
        <rFont val="Arial"/>
        <family val="2"/>
      </rPr>
      <t>EPHEMEROPTERA</t>
    </r>
    <r>
      <rPr>
        <sz val="10"/>
        <color theme="1"/>
        <rFont val="Arial"/>
        <family val="2"/>
      </rPr>
      <t xml:space="preserve"> </t>
    </r>
    <r>
      <rPr>
        <sz val="8"/>
        <color theme="1"/>
        <rFont val="Arial"/>
        <family val="2"/>
      </rPr>
      <t>(Mayflies)</t>
    </r>
  </si>
  <si>
    <r>
      <rPr>
        <b/>
        <sz val="10"/>
        <color theme="1"/>
        <rFont val="Arial"/>
        <family val="2"/>
      </rPr>
      <t>ODONATA</t>
    </r>
    <r>
      <rPr>
        <sz val="10"/>
        <color theme="1"/>
        <rFont val="Arial"/>
        <family val="2"/>
      </rPr>
      <t xml:space="preserve"> </t>
    </r>
    <r>
      <rPr>
        <sz val="8"/>
        <color theme="1"/>
        <rFont val="Arial"/>
        <family val="2"/>
      </rPr>
      <t>(Dragonflies &amp; Damselflies)</t>
    </r>
  </si>
  <si>
    <r>
      <t xml:space="preserve">Caenidae </t>
    </r>
    <r>
      <rPr>
        <sz val="8"/>
        <color theme="1"/>
        <rFont val="Arial"/>
        <family val="2"/>
      </rPr>
      <t>(Squaregills/ Cainflies)</t>
    </r>
  </si>
  <si>
    <r>
      <t xml:space="preserve">Heptageniidae </t>
    </r>
    <r>
      <rPr>
        <sz val="8"/>
        <color theme="1"/>
        <rFont val="Arial"/>
        <family val="2"/>
      </rPr>
      <t>(Flatheaded mayflies)</t>
    </r>
  </si>
  <si>
    <r>
      <t xml:space="preserve">Leptophlebiidae </t>
    </r>
    <r>
      <rPr>
        <sz val="8"/>
        <color theme="1"/>
        <rFont val="Arial"/>
        <family val="2"/>
      </rPr>
      <t>(Prongills)</t>
    </r>
  </si>
  <si>
    <r>
      <t xml:space="preserve">Oligoneuridae </t>
    </r>
    <r>
      <rPr>
        <sz val="8"/>
        <color theme="1"/>
        <rFont val="Arial"/>
        <family val="2"/>
      </rPr>
      <t>(Brushlegged mayflies)</t>
    </r>
  </si>
  <si>
    <r>
      <t xml:space="preserve">Polymitarcyidae </t>
    </r>
    <r>
      <rPr>
        <sz val="8"/>
        <color theme="1"/>
        <rFont val="Arial"/>
        <family val="2"/>
      </rPr>
      <t>(Pale burrowers)</t>
    </r>
  </si>
  <si>
    <r>
      <t xml:space="preserve">Prosopistomatidae </t>
    </r>
    <r>
      <rPr>
        <sz val="8"/>
        <color theme="1"/>
        <rFont val="Arial"/>
        <family val="2"/>
      </rPr>
      <t>(Water specs)</t>
    </r>
  </si>
  <si>
    <r>
      <t xml:space="preserve">Teloganodidae </t>
    </r>
    <r>
      <rPr>
        <sz val="8"/>
        <color theme="1"/>
        <rFont val="Arial"/>
        <family val="2"/>
      </rPr>
      <t>(SWC)</t>
    </r>
  </si>
  <si>
    <r>
      <t xml:space="preserve">Tricorythidae </t>
    </r>
    <r>
      <rPr>
        <sz val="8"/>
        <color theme="1"/>
        <rFont val="Arial"/>
        <family val="2"/>
      </rPr>
      <t>(Stout crawlers)</t>
    </r>
  </si>
  <si>
    <r>
      <t xml:space="preserve">Calopterygidae </t>
    </r>
    <r>
      <rPr>
        <sz val="9"/>
        <color theme="1"/>
        <rFont val="Arial"/>
        <family val="2"/>
      </rPr>
      <t>(ST,T)</t>
    </r>
  </si>
  <si>
    <r>
      <t xml:space="preserve">Chlorolestidae </t>
    </r>
    <r>
      <rPr>
        <sz val="8"/>
        <color theme="1"/>
        <rFont val="Arial"/>
        <family val="2"/>
      </rPr>
      <t>(Synlestidae)</t>
    </r>
  </si>
  <si>
    <r>
      <t xml:space="preserve">Platycnemidae </t>
    </r>
    <r>
      <rPr>
        <sz val="8"/>
        <color theme="1"/>
        <rFont val="Arial"/>
        <family val="2"/>
      </rPr>
      <t>(Brook damselflies)</t>
    </r>
  </si>
  <si>
    <r>
      <t xml:space="preserve">Aeshnidae </t>
    </r>
    <r>
      <rPr>
        <sz val="8"/>
        <color theme="1"/>
        <rFont val="Arial"/>
        <family val="2"/>
      </rPr>
      <t>(Hawkers &amp; Emperors)</t>
    </r>
  </si>
  <si>
    <r>
      <t xml:space="preserve">Corduliidae </t>
    </r>
    <r>
      <rPr>
        <sz val="8"/>
        <color theme="1"/>
        <rFont val="Arial"/>
        <family val="2"/>
      </rPr>
      <t>(Crulsers)</t>
    </r>
  </si>
  <si>
    <r>
      <t xml:space="preserve">Gomphidae </t>
    </r>
    <r>
      <rPr>
        <sz val="8"/>
        <color theme="1"/>
        <rFont val="Arial"/>
        <family val="2"/>
      </rPr>
      <t>(Clubtails)</t>
    </r>
  </si>
  <si>
    <r>
      <t xml:space="preserve">Libellulidae </t>
    </r>
    <r>
      <rPr>
        <sz val="8"/>
        <color theme="1"/>
        <rFont val="Arial"/>
        <family val="2"/>
      </rPr>
      <t>(Darters)</t>
    </r>
  </si>
  <si>
    <r>
      <rPr>
        <b/>
        <sz val="10"/>
        <color theme="1"/>
        <rFont val="Arial"/>
        <family val="2"/>
      </rPr>
      <t>LEPIDOPTERA</t>
    </r>
    <r>
      <rPr>
        <sz val="10"/>
        <color theme="1"/>
        <rFont val="Arial"/>
        <family val="2"/>
      </rPr>
      <t xml:space="preserve"> </t>
    </r>
    <r>
      <rPr>
        <sz val="8"/>
        <color theme="1"/>
        <rFont val="Arial"/>
        <family val="2"/>
      </rPr>
      <t>(Aquatic caterpillars/ moths)</t>
    </r>
  </si>
  <si>
    <r>
      <t xml:space="preserve">Crambidae </t>
    </r>
    <r>
      <rPr>
        <sz val="8"/>
        <color theme="1"/>
        <rFont val="Arial"/>
        <family val="2"/>
      </rPr>
      <t>(=Pyralidae)</t>
    </r>
  </si>
  <si>
    <r>
      <rPr>
        <b/>
        <sz val="10"/>
        <color theme="1"/>
        <rFont val="Arial"/>
        <family val="2"/>
      </rPr>
      <t xml:space="preserve">HEMIPTERA </t>
    </r>
    <r>
      <rPr>
        <sz val="8"/>
        <color theme="1"/>
        <rFont val="Arial"/>
        <family val="2"/>
      </rPr>
      <t>(Bugs)</t>
    </r>
  </si>
  <si>
    <r>
      <t xml:space="preserve">Belostomatidae* </t>
    </r>
    <r>
      <rPr>
        <sz val="8"/>
        <color theme="1"/>
        <rFont val="Arial"/>
        <family val="2"/>
      </rPr>
      <t>(Giant water bugs)</t>
    </r>
  </si>
  <si>
    <r>
      <t xml:space="preserve">Corixidae* </t>
    </r>
    <r>
      <rPr>
        <sz val="8"/>
        <color theme="1"/>
        <rFont val="Arial"/>
        <family val="2"/>
      </rPr>
      <t>(Water boatmen)</t>
    </r>
  </si>
  <si>
    <r>
      <t xml:space="preserve">Gerridae* </t>
    </r>
    <r>
      <rPr>
        <sz val="8"/>
        <color theme="1"/>
        <rFont val="Arial"/>
        <family val="2"/>
      </rPr>
      <t>(Pond skaters/ water striders)</t>
    </r>
  </si>
  <si>
    <r>
      <t xml:space="preserve">Hydrometridae* </t>
    </r>
    <r>
      <rPr>
        <sz val="8"/>
        <color theme="1"/>
        <rFont val="Arial"/>
        <family val="2"/>
      </rPr>
      <t>(Water measurers)</t>
    </r>
  </si>
  <si>
    <r>
      <t>Naucoridae*</t>
    </r>
    <r>
      <rPr>
        <sz val="8"/>
        <color theme="1"/>
        <rFont val="Arial"/>
        <family val="2"/>
      </rPr>
      <t xml:space="preserve"> (Creeping water bugs)</t>
    </r>
  </si>
  <si>
    <r>
      <t xml:space="preserve">Nepidae* </t>
    </r>
    <r>
      <rPr>
        <sz val="8"/>
        <color theme="1"/>
        <rFont val="Arial"/>
        <family val="2"/>
      </rPr>
      <t>(Water scorpions)</t>
    </r>
  </si>
  <si>
    <r>
      <t xml:space="preserve">Notonectidae* </t>
    </r>
    <r>
      <rPr>
        <sz val="8"/>
        <color theme="1"/>
        <rFont val="Arial"/>
        <family val="2"/>
      </rPr>
      <t>(Backswimmers)</t>
    </r>
  </si>
  <si>
    <r>
      <t xml:space="preserve">Pleidae* </t>
    </r>
    <r>
      <rPr>
        <sz val="8"/>
        <color theme="1"/>
        <rFont val="Arial"/>
        <family val="2"/>
      </rPr>
      <t>(Pygmy backswimmers)</t>
    </r>
  </si>
  <si>
    <r>
      <t xml:space="preserve">Veliidae* </t>
    </r>
    <r>
      <rPr>
        <sz val="8"/>
        <color theme="1"/>
        <rFont val="Arial"/>
        <family val="2"/>
      </rPr>
      <t>(Ripple bugs)</t>
    </r>
  </si>
  <si>
    <r>
      <t xml:space="preserve">Corydalidae </t>
    </r>
    <r>
      <rPr>
        <sz val="8"/>
        <color theme="1"/>
        <rFont val="Arial"/>
        <family val="2"/>
      </rPr>
      <t>(Fishflies &amp; Dobsonflies)</t>
    </r>
  </si>
  <si>
    <r>
      <t xml:space="preserve">Sialidae </t>
    </r>
    <r>
      <rPr>
        <sz val="8"/>
        <color theme="1"/>
        <rFont val="Arial"/>
        <family val="2"/>
      </rPr>
      <t>(Alderflies)</t>
    </r>
  </si>
  <si>
    <r>
      <rPr>
        <b/>
        <sz val="10"/>
        <color theme="1"/>
        <rFont val="Arial"/>
        <family val="2"/>
      </rPr>
      <t>TRICHOPTERA</t>
    </r>
    <r>
      <rPr>
        <sz val="10"/>
        <color theme="1"/>
        <rFont val="Arial"/>
        <family val="2"/>
      </rPr>
      <t xml:space="preserve"> </t>
    </r>
    <r>
      <rPr>
        <sz val="8"/>
        <color theme="1"/>
        <rFont val="Arial"/>
        <family val="2"/>
      </rPr>
      <t>(Caddisflies)</t>
    </r>
  </si>
  <si>
    <r>
      <t xml:space="preserve">Barbarochthonidae </t>
    </r>
    <r>
      <rPr>
        <sz val="8"/>
        <color theme="1"/>
        <rFont val="Arial"/>
        <family val="2"/>
      </rPr>
      <t>(SWC)</t>
    </r>
  </si>
  <si>
    <r>
      <t xml:space="preserve">Calamoceratidae </t>
    </r>
    <r>
      <rPr>
        <sz val="8"/>
        <color theme="1"/>
        <rFont val="Arial"/>
        <family val="2"/>
      </rPr>
      <t>(ST)</t>
    </r>
  </si>
  <si>
    <r>
      <rPr>
        <b/>
        <sz val="10"/>
        <color theme="1"/>
        <rFont val="Arial"/>
        <family val="2"/>
      </rPr>
      <t>COLEOPTERA</t>
    </r>
    <r>
      <rPr>
        <sz val="10"/>
        <color theme="1"/>
        <rFont val="Arial"/>
        <family val="2"/>
      </rPr>
      <t xml:space="preserve"> </t>
    </r>
    <r>
      <rPr>
        <sz val="8"/>
        <color theme="1"/>
        <rFont val="Arial"/>
        <family val="2"/>
      </rPr>
      <t>(Beetles)</t>
    </r>
  </si>
  <si>
    <t>*Airbreathers</t>
  </si>
  <si>
    <r>
      <t>Glossosomatidae</t>
    </r>
    <r>
      <rPr>
        <sz val="8"/>
        <color theme="1"/>
        <rFont val="Arial"/>
        <family val="2"/>
      </rPr>
      <t xml:space="preserve"> (SWC)</t>
    </r>
  </si>
  <si>
    <r>
      <t>Hydrosalpingidae</t>
    </r>
    <r>
      <rPr>
        <sz val="8"/>
        <color theme="1"/>
        <rFont val="Arial"/>
        <family val="2"/>
      </rPr>
      <t xml:space="preserve"> (SWC)</t>
    </r>
  </si>
  <si>
    <r>
      <t xml:space="preserve">Petrothrincidae </t>
    </r>
    <r>
      <rPr>
        <sz val="8"/>
        <color theme="1"/>
        <rFont val="Arial"/>
        <family val="2"/>
      </rPr>
      <t>(SWC)</t>
    </r>
  </si>
  <si>
    <r>
      <t xml:space="preserve">Sericostomatidae </t>
    </r>
    <r>
      <rPr>
        <sz val="8"/>
        <color theme="1"/>
        <rFont val="Arial"/>
        <family val="2"/>
      </rPr>
      <t>(SWC)</t>
    </r>
  </si>
  <si>
    <r>
      <t xml:space="preserve">Dytiscidae/ Noteridae* </t>
    </r>
    <r>
      <rPr>
        <sz val="8"/>
        <color theme="1"/>
        <rFont val="Arial"/>
        <family val="2"/>
      </rPr>
      <t>(Diving beetles)</t>
    </r>
  </si>
  <si>
    <r>
      <t xml:space="preserve">Elmidae/ Dryopidae* </t>
    </r>
    <r>
      <rPr>
        <sz val="8"/>
        <color theme="1"/>
        <rFont val="Arial"/>
        <family val="2"/>
      </rPr>
      <t>(Riffle beetles)</t>
    </r>
  </si>
  <si>
    <r>
      <t xml:space="preserve">Haliplidae* </t>
    </r>
    <r>
      <rPr>
        <sz val="8"/>
        <color theme="1"/>
        <rFont val="Arial"/>
        <family val="2"/>
      </rPr>
      <t>(Crawling water beetles)</t>
    </r>
  </si>
  <si>
    <r>
      <t xml:space="preserve">Helodidae </t>
    </r>
    <r>
      <rPr>
        <sz val="8"/>
        <color theme="1"/>
        <rFont val="Arial"/>
        <family val="2"/>
      </rPr>
      <t>(Marsh Beetles)</t>
    </r>
  </si>
  <si>
    <r>
      <t xml:space="preserve">Hydraenidae* </t>
    </r>
    <r>
      <rPr>
        <sz val="8"/>
        <color theme="1"/>
        <rFont val="Arial"/>
        <family val="2"/>
      </rPr>
      <t>(Minute moss beetles)</t>
    </r>
  </si>
  <si>
    <r>
      <t xml:space="preserve">Hydrophilidae* </t>
    </r>
    <r>
      <rPr>
        <sz val="8"/>
        <color theme="1"/>
        <rFont val="Arial"/>
        <family val="2"/>
      </rPr>
      <t>(Water scavenger beetles)</t>
    </r>
  </si>
  <si>
    <r>
      <t xml:space="preserve">Psephenidae </t>
    </r>
    <r>
      <rPr>
        <sz val="8"/>
        <color theme="1"/>
        <rFont val="Arial"/>
        <family val="2"/>
      </rPr>
      <t>(Water pennies)</t>
    </r>
  </si>
  <si>
    <r>
      <rPr>
        <b/>
        <sz val="10"/>
        <color theme="1"/>
        <rFont val="Arial"/>
        <family val="2"/>
      </rPr>
      <t>DIPTERA</t>
    </r>
    <r>
      <rPr>
        <sz val="10"/>
        <color theme="1"/>
        <rFont val="Arial"/>
        <family val="2"/>
      </rPr>
      <t xml:space="preserve"> </t>
    </r>
    <r>
      <rPr>
        <sz val="8"/>
        <color theme="1"/>
        <rFont val="Arial"/>
        <family val="2"/>
      </rPr>
      <t>(Flies)</t>
    </r>
  </si>
  <si>
    <r>
      <rPr>
        <b/>
        <sz val="10"/>
        <color theme="1"/>
        <rFont val="Arial"/>
        <family val="2"/>
      </rPr>
      <t>GASTROPODA</t>
    </r>
    <r>
      <rPr>
        <sz val="10"/>
        <color theme="1"/>
        <rFont val="Arial"/>
        <family val="2"/>
      </rPr>
      <t xml:space="preserve"> </t>
    </r>
    <r>
      <rPr>
        <sz val="8"/>
        <color theme="1"/>
        <rFont val="Arial"/>
        <family val="2"/>
      </rPr>
      <t>(Snails)</t>
    </r>
  </si>
  <si>
    <r>
      <rPr>
        <b/>
        <sz val="10"/>
        <color theme="1"/>
        <rFont val="Arial"/>
        <family val="2"/>
      </rPr>
      <t xml:space="preserve">PELECYPODA </t>
    </r>
    <r>
      <rPr>
        <sz val="8"/>
        <color theme="1"/>
        <rFont val="Arial"/>
        <family val="2"/>
      </rPr>
      <t>(Bi-valves)</t>
    </r>
  </si>
  <si>
    <r>
      <t xml:space="preserve">Blephariceridae </t>
    </r>
    <r>
      <rPr>
        <sz val="8"/>
        <color theme="1"/>
        <rFont val="Arial"/>
        <family val="2"/>
      </rPr>
      <t>(Mountain midges)</t>
    </r>
  </si>
  <si>
    <r>
      <t xml:space="preserve">Ceratopogonidae </t>
    </r>
    <r>
      <rPr>
        <sz val="8"/>
        <color theme="1"/>
        <rFont val="Arial"/>
        <family val="2"/>
      </rPr>
      <t>(Biting midges)</t>
    </r>
  </si>
  <si>
    <r>
      <t xml:space="preserve">Chironomidae </t>
    </r>
    <r>
      <rPr>
        <sz val="8"/>
        <color theme="1"/>
        <rFont val="Arial"/>
        <family val="2"/>
      </rPr>
      <t>(Midges)</t>
    </r>
  </si>
  <si>
    <r>
      <t xml:space="preserve">Culicidae* </t>
    </r>
    <r>
      <rPr>
        <sz val="8"/>
        <color theme="1"/>
        <rFont val="Arial"/>
        <family val="2"/>
      </rPr>
      <t>(Mosquitoes)</t>
    </r>
  </si>
  <si>
    <r>
      <t xml:space="preserve">Dixidae* </t>
    </r>
    <r>
      <rPr>
        <sz val="8"/>
        <color theme="1"/>
        <rFont val="Arial"/>
        <family val="2"/>
      </rPr>
      <t>(Dixid midges)</t>
    </r>
  </si>
  <si>
    <r>
      <t xml:space="preserve">Empididae </t>
    </r>
    <r>
      <rPr>
        <sz val="8"/>
        <color theme="1"/>
        <rFont val="Arial"/>
        <family val="2"/>
      </rPr>
      <t>(Dance flies)</t>
    </r>
  </si>
  <si>
    <r>
      <t xml:space="preserve">Ephydridae </t>
    </r>
    <r>
      <rPr>
        <sz val="8"/>
        <color theme="1"/>
        <rFont val="Arial"/>
        <family val="2"/>
      </rPr>
      <t>(Shore flies)</t>
    </r>
  </si>
  <si>
    <r>
      <t xml:space="preserve">Muscidae </t>
    </r>
    <r>
      <rPr>
        <sz val="8"/>
        <color theme="1"/>
        <rFont val="Arial"/>
        <family val="2"/>
      </rPr>
      <t>(House flies, stable flies)</t>
    </r>
  </si>
  <si>
    <r>
      <t xml:space="preserve">Psychodidae </t>
    </r>
    <r>
      <rPr>
        <sz val="8"/>
        <color theme="1"/>
        <rFont val="Arial"/>
        <family val="2"/>
      </rPr>
      <t>(Moth flies)</t>
    </r>
  </si>
  <si>
    <r>
      <t xml:space="preserve">Simuliidae </t>
    </r>
    <r>
      <rPr>
        <sz val="8"/>
        <color theme="1"/>
        <rFont val="Arial"/>
        <family val="2"/>
      </rPr>
      <t>(Black flies)</t>
    </r>
  </si>
  <si>
    <r>
      <t xml:space="preserve">Syrphidae* </t>
    </r>
    <r>
      <rPr>
        <sz val="8"/>
        <color theme="1"/>
        <rFont val="Arial"/>
        <family val="2"/>
      </rPr>
      <t>(Rat tailed maggots)</t>
    </r>
  </si>
  <si>
    <r>
      <t xml:space="preserve">Tabanidae </t>
    </r>
    <r>
      <rPr>
        <sz val="8"/>
        <color theme="1"/>
        <rFont val="Arial"/>
        <family val="2"/>
      </rPr>
      <t>(Horse flies)</t>
    </r>
  </si>
  <si>
    <r>
      <t xml:space="preserve">Tipulidae </t>
    </r>
    <r>
      <rPr>
        <sz val="8"/>
        <color theme="1"/>
        <rFont val="Arial"/>
        <family val="2"/>
      </rPr>
      <t>(Crane Flies)</t>
    </r>
  </si>
  <si>
    <r>
      <t>Ancylidae</t>
    </r>
    <r>
      <rPr>
        <sz val="8"/>
        <color theme="1"/>
        <rFont val="Arial"/>
        <family val="2"/>
      </rPr>
      <t xml:space="preserve"> (Limpets)</t>
    </r>
  </si>
  <si>
    <r>
      <t xml:space="preserve">Lymnaeidae* </t>
    </r>
    <r>
      <rPr>
        <sz val="8"/>
        <color theme="1"/>
        <rFont val="Arial"/>
        <family val="2"/>
      </rPr>
      <t>(Pond snails)</t>
    </r>
  </si>
  <si>
    <r>
      <t xml:space="preserve">Physidae* </t>
    </r>
    <r>
      <rPr>
        <sz val="8"/>
        <color theme="1"/>
        <rFont val="Arial"/>
        <family val="2"/>
      </rPr>
      <t>(Pouch snails)</t>
    </r>
  </si>
  <si>
    <r>
      <t xml:space="preserve">Planorbinae* </t>
    </r>
    <r>
      <rPr>
        <sz val="8"/>
        <color theme="1"/>
        <rFont val="Arial"/>
        <family val="2"/>
      </rPr>
      <t>(Orb snails)</t>
    </r>
  </si>
  <si>
    <r>
      <t xml:space="preserve">Thiaridae* </t>
    </r>
    <r>
      <rPr>
        <sz val="8"/>
        <color theme="1"/>
        <rFont val="Arial"/>
        <family val="2"/>
      </rPr>
      <t>(=Melanidae)</t>
    </r>
  </si>
  <si>
    <r>
      <t xml:space="preserve">Viviparidae* </t>
    </r>
    <r>
      <rPr>
        <sz val="8"/>
        <color theme="1"/>
        <rFont val="Arial"/>
        <family val="2"/>
      </rPr>
      <t>(ST)</t>
    </r>
  </si>
  <si>
    <r>
      <t xml:space="preserve">Sphaeriidae </t>
    </r>
    <r>
      <rPr>
        <sz val="8"/>
        <color theme="1"/>
        <rFont val="Arial"/>
        <family val="2"/>
      </rPr>
      <t>(Pill clams)</t>
    </r>
  </si>
  <si>
    <r>
      <t xml:space="preserve">Unionidae </t>
    </r>
    <r>
      <rPr>
        <sz val="8"/>
        <color theme="1"/>
        <rFont val="Arial"/>
        <family val="2"/>
      </rPr>
      <t>(Perly mussels)</t>
    </r>
  </si>
  <si>
    <t xml:space="preserve">Procedure: </t>
  </si>
  <si>
    <t>Kick SIC &amp; bedrock for 2 mins, max 5 mins.</t>
  </si>
  <si>
    <t>Kick SOOC &amp; bedrock for 1 min.</t>
  </si>
  <si>
    <t>Stir &amp; sweep gravel, sand &amp; mud for 1 min total.</t>
  </si>
  <si>
    <t>Score for 15 mins/ biotope but stop if no new taxa seen after 5 mins.</t>
  </si>
  <si>
    <t>Handpicking &amp; visual observation for 1 min - record in biotope where found by circling estimated abundance on score sheet.</t>
  </si>
  <si>
    <t>SWC = South Western Cap</t>
  </si>
  <si>
    <t>T = Tropical</t>
  </si>
  <si>
    <t>ST = Sub-tropical</t>
  </si>
  <si>
    <t>Estimate abundances: 1 = 1, A = 2-10, B = 10-100, C = 100-1000, D = &gt;1000</t>
  </si>
  <si>
    <t>Rate each biotope sampled: 1 = very poor (i.e. limited diversity), 5 = highly suitable (i.e. wide diversity).</t>
  </si>
  <si>
    <r>
      <t>Sweep marginal vegetation (IC &amp;OOC) for 2 m total and aquatic veg 1 m</t>
    </r>
    <r>
      <rPr>
        <vertAlign val="superscript"/>
        <sz val="8"/>
        <color theme="1"/>
        <rFont val="Arial"/>
        <family val="2"/>
      </rPr>
      <t>2</t>
    </r>
    <r>
      <rPr>
        <sz val="8"/>
        <color theme="1"/>
        <rFont val="Arial"/>
        <family val="2"/>
      </rPr>
      <t>.</t>
    </r>
  </si>
  <si>
    <t>S = Stone, rock &amp; solid objects</t>
  </si>
  <si>
    <t>Veg = All vegetation</t>
  </si>
  <si>
    <t>GSM = Gravel, sand &amp; mud</t>
  </si>
  <si>
    <t>Marginal vegetation in current</t>
  </si>
  <si>
    <t>Marginal vegetation out of current</t>
  </si>
  <si>
    <t>Moreleta Kloof Nature Reserve</t>
  </si>
  <si>
    <t>Elané Joubert</t>
  </si>
  <si>
    <t>Rademeyer Spruit</t>
  </si>
  <si>
    <t>A</t>
  </si>
  <si>
    <t>B</t>
  </si>
  <si>
    <t>√</t>
  </si>
  <si>
    <t>Rademeyerspruit</t>
  </si>
  <si>
    <t xml:space="preserve">Site description: </t>
  </si>
  <si>
    <t>Weather condition: Cloudy and cold day</t>
  </si>
  <si>
    <t>COMMENTS/ OBSERVATIONS:
Category E/F - Critically modified</t>
  </si>
  <si>
    <t>Downstream of wetland</t>
  </si>
  <si>
    <t>-25.813900°;  28.285334°</t>
  </si>
  <si>
    <t>Upstream</t>
  </si>
  <si>
    <t>-25.8123988°;  28.2924014°</t>
  </si>
  <si>
    <r>
      <t xml:space="preserve">Weather condition: </t>
    </r>
    <r>
      <rPr>
        <sz val="10"/>
        <color theme="1"/>
        <rFont val="Arial"/>
        <family val="2"/>
      </rPr>
      <t>Sunny</t>
    </r>
  </si>
  <si>
    <t>E</t>
  </si>
  <si>
    <t>D</t>
  </si>
  <si>
    <t>C</t>
  </si>
  <si>
    <t>ASPT</t>
  </si>
  <si>
    <t>7 Western Bankenveld (7.06)</t>
  </si>
  <si>
    <r>
      <t xml:space="preserve">Site description: </t>
    </r>
    <r>
      <rPr>
        <sz val="10"/>
        <color theme="1"/>
        <rFont val="Arial"/>
        <family val="2"/>
      </rPr>
      <t>Downstream of wetland inside of the Moreleta Kloof Nature Reserve. Dense with Phragmites</t>
    </r>
  </si>
  <si>
    <r>
      <t xml:space="preserve">Riparian land-use: </t>
    </r>
    <r>
      <rPr>
        <sz val="10"/>
        <color theme="1"/>
        <rFont val="Arial"/>
        <family val="2"/>
      </rPr>
      <t>Nature reserve surrounded by residential area</t>
    </r>
  </si>
  <si>
    <r>
      <t xml:space="preserve">Riparian disturbances: </t>
    </r>
    <r>
      <rPr>
        <sz val="10"/>
        <color theme="1"/>
        <rFont val="Arial"/>
        <family val="2"/>
      </rPr>
      <t>Residential area, possible sewage pollution coming from upstream</t>
    </r>
  </si>
  <si>
    <r>
      <t xml:space="preserve">Site description: </t>
    </r>
    <r>
      <rPr>
        <sz val="10"/>
        <color theme="1"/>
        <rFont val="Arial"/>
        <family val="2"/>
      </rPr>
      <t>Upstream of the wetland, downstream of the dam inside of the Moreleta Kloof Nature Reserve. Dense with Phragmites</t>
    </r>
  </si>
  <si>
    <t>SASS</t>
  </si>
  <si>
    <t>Months for Graphs</t>
  </si>
  <si>
    <t>Min Limit</t>
  </si>
  <si>
    <t>Max Limit</t>
  </si>
  <si>
    <t>SASS Score</t>
  </si>
  <si>
    <t>Ecological Category</t>
  </si>
  <si>
    <t>Ecological Category Name</t>
  </si>
  <si>
    <t>Description</t>
  </si>
  <si>
    <t>Natural</t>
  </si>
  <si>
    <t>Unmodified, natural</t>
  </si>
  <si>
    <t>Good</t>
  </si>
  <si>
    <t>Largely natural with few modifications</t>
  </si>
  <si>
    <t>Fair</t>
  </si>
  <si>
    <t>Moderately modified</t>
  </si>
  <si>
    <t>Poor</t>
  </si>
  <si>
    <t>Largely modified</t>
  </si>
  <si>
    <t>Seriously modified</t>
  </si>
  <si>
    <t>F</t>
  </si>
  <si>
    <t>Critically modified</t>
  </si>
  <si>
    <t>Critically or extremely modified</t>
  </si>
  <si>
    <r>
      <t xml:space="preserve">Riparian disturbances: </t>
    </r>
    <r>
      <rPr>
        <sz val="10"/>
        <color theme="1"/>
        <rFont val="Arial"/>
        <family val="2"/>
      </rPr>
      <t>Residential area</t>
    </r>
  </si>
  <si>
    <t>Groups</t>
  </si>
  <si>
    <t>Sensitivity Score</t>
  </si>
  <si>
    <t>Flat worms</t>
  </si>
  <si>
    <t>Worms</t>
  </si>
  <si>
    <t>Leeches</t>
  </si>
  <si>
    <t>Crabs / shrimps</t>
  </si>
  <si>
    <t>Stoneflies</t>
  </si>
  <si>
    <t>Minnow mayflies</t>
  </si>
  <si>
    <t>Other mayflies</t>
  </si>
  <si>
    <t>Damselflies</t>
  </si>
  <si>
    <t>Dragonflies</t>
  </si>
  <si>
    <t>Bugs/ beetles</t>
  </si>
  <si>
    <t>Caddisflies (cased &amp; uncased)</t>
  </si>
  <si>
    <t>True flies</t>
  </si>
  <si>
    <t>Snails</t>
  </si>
  <si>
    <t>TOTAL SCORE</t>
  </si>
  <si>
    <t>NUMBER OF GROUPS</t>
  </si>
  <si>
    <t>AVERAGE SCORE</t>
  </si>
  <si>
    <t>(miniSASS Score)</t>
  </si>
  <si>
    <t>CLARITY</t>
  </si>
  <si>
    <t>Total Score</t>
  </si>
  <si>
    <t>Number of Groups</t>
  </si>
  <si>
    <t>miniSASS Score</t>
  </si>
  <si>
    <t>Water Clarity</t>
  </si>
  <si>
    <t>Site 1 (upstream of wetland)</t>
  </si>
  <si>
    <t>Upstream in MKNR Rademeyerspruit</t>
  </si>
  <si>
    <t>Site 2 (downstream of wetland)</t>
  </si>
  <si>
    <t>Downstream in MKNR Rademeyerspruit close to exit of reserve</t>
  </si>
  <si>
    <t xml:space="preserve">Site 1 </t>
  </si>
  <si>
    <t xml:space="preserve">Site 2 </t>
  </si>
  <si>
    <t>-25.688386°;  28.291099°</t>
  </si>
  <si>
    <t>Doornpoort (Moreleta Spruit)</t>
  </si>
  <si>
    <t>Downstream May 2024</t>
  </si>
  <si>
    <t>Downstream May 2025</t>
  </si>
  <si>
    <r>
      <t xml:space="preserve">COMMENTS/ OBSERVATIONS:
</t>
    </r>
    <r>
      <rPr>
        <sz val="10"/>
        <color theme="1"/>
        <rFont val="Arial"/>
        <family val="2"/>
      </rPr>
      <t>The May 2025 results indicated that the Spruit is Largely Modified. This can be due to the lack in proper vegetation biotope. High rainfall was expeirenced in the beginning of the year which can be the cause of the vegetation biotope that decrease.</t>
    </r>
  </si>
  <si>
    <t>TDS (ppm):</t>
  </si>
  <si>
    <t>Downstream Sep 2025</t>
  </si>
  <si>
    <r>
      <t xml:space="preserve">COMMENTS/ OBSERVATIONS:
</t>
    </r>
    <r>
      <rPr>
        <sz val="10"/>
        <color theme="1"/>
        <rFont val="Arial"/>
        <family val="2"/>
      </rPr>
      <t>The September 2025 results indicated that the Spruit is Moderately Modified. Which is an improvement from May 2025 which was Largely Modified. The lack in proper vegetation biotope, decrease in mud biotope, lack in stones biotope and absence in gravel and sand biotopes can attribute to the fact the Spruit is still modified. The improvemnet can be explained by the fact that there was an increase in the presence of sensitive species, such as Helodidae and more than 2 species of Baetids.</t>
    </r>
  </si>
  <si>
    <t>Friday, 25 September 2025</t>
  </si>
  <si>
    <t>Downstream Oct 2025</t>
  </si>
  <si>
    <t>Sunday, 26 October 2025</t>
  </si>
  <si>
    <r>
      <t xml:space="preserve">COMMENTS/ OBSERVATIONS:
</t>
    </r>
    <r>
      <rPr>
        <sz val="10"/>
        <rFont val="Arial"/>
        <family val="2"/>
      </rPr>
      <t>The October 2025 results indicated that the Spruit is Largely Modified. Which is deterioration from September 2025 which was Moderately Modified. It is however still better than the results that was observed during  May 2025 - when looking at the ASPT scores. The water level is lower than in Septemeber which leads to less marginal vegetation to sample. The lack in stones biotope and absence in gravel and sand biotopes can attribute to the fact the Spruit is still modified. The deterioration can be explained by the fact that there was a decrease in taxa observed and a slight decrease in the presence of sensitive species, such as Helodidae and more than 2 species of Baetids.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</si>
</sst>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F800]dddd\,\ mmmm\ dd\,\ yyyy"/>
  </numFmts>
  <fonts count="18" x14ac:knownFonts="1">
    <font>
      <sz val="11"/>
      <color theme="1"/>
      <name val="Calibri"/>
      <family val="2"/>
      <scheme val="minor"/>
    </font>
    <font>
      <sz val="10"/>
      <color theme="1"/>
      <name val="Arial"/>
      <family val="2"/>
    </font>
    <font>
      <sz val="8"/>
      <color theme="1"/>
      <name val="Arial"/>
      <family val="2"/>
    </font>
    <font>
      <b/>
      <sz val="10"/>
      <color theme="1"/>
      <name val="Arial"/>
      <family val="2"/>
    </font>
    <font>
      <sz val="9"/>
      <color theme="1"/>
      <name val="Arial"/>
      <family val="2"/>
    </font>
    <font>
      <vertAlign val="superscript"/>
      <sz val="8"/>
      <color theme="1"/>
      <name val="Arial"/>
      <family val="2"/>
    </font>
    <font>
      <sz val="10"/>
      <color theme="1"/>
      <name val="Calibri"/>
      <family val="2"/>
    </font>
    <font>
      <sz val="11"/>
      <color rgb="FF9C0006"/>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b/>
      <sz val="10"/>
      <name val="Arial Narrow"/>
      <family val="2"/>
    </font>
    <font>
      <b/>
      <sz val="10"/>
      <color rgb="FFFFFFFF"/>
      <name val="Times New Roman"/>
      <family val="1"/>
    </font>
    <font>
      <b/>
      <sz val="10"/>
      <color rgb="FF000000"/>
      <name val="Arial"/>
      <family val="2"/>
    </font>
    <font>
      <b/>
      <sz val="10"/>
      <color rgb="FFFFFFFF"/>
      <name val="Arial"/>
      <family val="2"/>
    </font>
    <font>
      <sz val="8"/>
      <name val="Calibri"/>
      <family val="2"/>
      <scheme val="minor"/>
    </font>
    <font>
      <b/>
      <sz val="10"/>
      <name val="Arial"/>
      <family val="2"/>
    </font>
    <font>
      <sz val="10"/>
      <name val="Arial"/>
      <family val="2"/>
    </font>
  </fonts>
  <fills count="13">
    <fill>
      <patternFill patternType="none"/>
    </fill>
    <fill>
      <patternFill patternType="gray125"/>
    </fill>
    <fill>
      <patternFill patternType="solid">
        <fgColor theme="0"/>
        <bgColor indexed="64"/>
      </patternFill>
    </fill>
    <fill>
      <patternFill patternType="solid">
        <fgColor rgb="FFFFC7CE"/>
      </patternFill>
    </fill>
    <fill>
      <patternFill patternType="solid">
        <fgColor rgb="FF7030A0"/>
        <bgColor indexed="64"/>
      </patternFill>
    </fill>
    <fill>
      <patternFill patternType="solid">
        <fgColor rgb="FFD94E28"/>
        <bgColor indexed="64"/>
      </patternFill>
    </fill>
    <fill>
      <patternFill patternType="solid">
        <fgColor theme="9" tint="0.79998168889431442"/>
        <bgColor indexed="64"/>
      </patternFill>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rgb="FFFF0000"/>
        <bgColor indexed="64"/>
      </patternFill>
    </fill>
    <fill>
      <patternFill patternType="solid">
        <fgColor rgb="FF000000"/>
        <bgColor indexed="64"/>
      </patternFill>
    </fill>
    <fill>
      <patternFill patternType="solid">
        <fgColor theme="5" tint="0.79998168889431442"/>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s>
  <cellStyleXfs count="2">
    <xf numFmtId="0" fontId="0" fillId="0" borderId="0"/>
    <xf numFmtId="0" fontId="7" fillId="3" borderId="0" applyNumberFormat="0" applyBorder="0" applyAlignment="0" applyProtection="0"/>
  </cellStyleXfs>
  <cellXfs count="157">
    <xf numFmtId="0" fontId="0" fillId="0" borderId="0" xfId="0"/>
    <xf numFmtId="0" fontId="1" fillId="0" borderId="1" xfId="0" applyFont="1" applyBorder="1"/>
    <xf numFmtId="0" fontId="1" fillId="0" borderId="0" xfId="0" applyFont="1"/>
    <xf numFmtId="0" fontId="1" fillId="0" borderId="1" xfId="0" applyFont="1" applyBorder="1" applyAlignment="1">
      <alignment horizont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3" fillId="0" borderId="11" xfId="0" applyFont="1" applyBorder="1"/>
    <xf numFmtId="0" fontId="3" fillId="0" borderId="14" xfId="0" applyFont="1" applyBorder="1"/>
    <xf numFmtId="0" fontId="1" fillId="0" borderId="15" xfId="0" applyFont="1" applyBorder="1"/>
    <xf numFmtId="0" fontId="1" fillId="0" borderId="17" xfId="0" applyFont="1" applyBorder="1"/>
    <xf numFmtId="0" fontId="1" fillId="0" borderId="18" xfId="0" applyFont="1" applyBorder="1"/>
    <xf numFmtId="0" fontId="1" fillId="0" borderId="17" xfId="0" applyFont="1" applyBorder="1" applyAlignment="1">
      <alignment horizontal="center"/>
    </xf>
    <xf numFmtId="0" fontId="3" fillId="0" borderId="4" xfId="0" applyFont="1" applyBorder="1"/>
    <xf numFmtId="0" fontId="3" fillId="0" borderId="12" xfId="0" applyFont="1" applyBorder="1" applyAlignment="1">
      <alignment horizontal="center"/>
    </xf>
    <xf numFmtId="0" fontId="3" fillId="0" borderId="13" xfId="0" applyFont="1" applyBorder="1" applyAlignment="1">
      <alignment horizontal="center"/>
    </xf>
    <xf numFmtId="0" fontId="3" fillId="0" borderId="12" xfId="0" applyFont="1" applyBorder="1" applyAlignment="1">
      <alignment horizontal="center" vertical="center"/>
    </xf>
    <xf numFmtId="0" fontId="2" fillId="2" borderId="26" xfId="0" applyFont="1" applyFill="1" applyBorder="1"/>
    <xf numFmtId="0" fontId="1" fillId="2" borderId="27" xfId="0" applyFont="1" applyFill="1" applyBorder="1"/>
    <xf numFmtId="0" fontId="3" fillId="0" borderId="12" xfId="0" applyFont="1" applyBorder="1"/>
    <xf numFmtId="0" fontId="1" fillId="2" borderId="30" xfId="0" applyFont="1" applyFill="1" applyBorder="1"/>
    <xf numFmtId="0" fontId="1" fillId="2" borderId="0" xfId="0" applyFont="1" applyFill="1"/>
    <xf numFmtId="0" fontId="2" fillId="2" borderId="33" xfId="0" applyFont="1" applyFill="1" applyBorder="1" applyAlignment="1">
      <alignment horizontal="center"/>
    </xf>
    <xf numFmtId="0" fontId="2" fillId="2" borderId="34" xfId="0" applyFont="1" applyFill="1" applyBorder="1"/>
    <xf numFmtId="0" fontId="2" fillId="2" borderId="35" xfId="0" applyFont="1" applyFill="1" applyBorder="1"/>
    <xf numFmtId="0" fontId="2" fillId="2" borderId="36" xfId="0" applyFont="1" applyFill="1" applyBorder="1"/>
    <xf numFmtId="0" fontId="2" fillId="2" borderId="0" xfId="0" applyFont="1" applyFill="1"/>
    <xf numFmtId="0" fontId="2" fillId="2" borderId="23" xfId="0" applyFont="1" applyFill="1" applyBorder="1"/>
    <xf numFmtId="0" fontId="2" fillId="2" borderId="37" xfId="0" applyFont="1" applyFill="1" applyBorder="1"/>
    <xf numFmtId="0" fontId="2" fillId="2" borderId="28" xfId="0" applyFont="1" applyFill="1" applyBorder="1"/>
    <xf numFmtId="0" fontId="2" fillId="2" borderId="29" xfId="0" applyFont="1" applyFill="1" applyBorder="1"/>
    <xf numFmtId="0" fontId="1" fillId="0" borderId="1" xfId="0" applyFont="1" applyBorder="1" applyAlignment="1">
      <alignment vertical="center"/>
    </xf>
    <xf numFmtId="0" fontId="1" fillId="0" borderId="12" xfId="0" applyFont="1" applyBorder="1" applyAlignment="1">
      <alignment vertical="center"/>
    </xf>
    <xf numFmtId="0" fontId="1" fillId="0" borderId="17" xfId="0" applyFont="1" applyBorder="1" applyAlignment="1">
      <alignment vertical="center"/>
    </xf>
    <xf numFmtId="0" fontId="3" fillId="0" borderId="11" xfId="0" applyFont="1" applyBorder="1" applyAlignment="1">
      <alignment vertical="center"/>
    </xf>
    <xf numFmtId="0" fontId="3" fillId="0" borderId="14" xfId="0" applyFont="1" applyBorder="1" applyAlignment="1">
      <alignment vertical="center"/>
    </xf>
    <xf numFmtId="0" fontId="1" fillId="0" borderId="14" xfId="0" applyFont="1" applyBorder="1" applyAlignment="1">
      <alignment vertical="center"/>
    </xf>
    <xf numFmtId="0" fontId="1" fillId="0" borderId="16" xfId="0" applyFont="1" applyBorder="1" applyAlignment="1">
      <alignment vertical="center"/>
    </xf>
    <xf numFmtId="0" fontId="3" fillId="0" borderId="32" xfId="0" applyFont="1" applyBorder="1" applyAlignment="1">
      <alignment horizontal="center"/>
    </xf>
    <xf numFmtId="0" fontId="3" fillId="0" borderId="32" xfId="0" applyFont="1" applyBorder="1" applyAlignment="1">
      <alignment horizontal="left" vertical="center"/>
    </xf>
    <xf numFmtId="0" fontId="1" fillId="0" borderId="4" xfId="0" applyFont="1" applyBorder="1" applyAlignment="1">
      <alignment horizontal="left" vertical="center"/>
    </xf>
    <xf numFmtId="0" fontId="1" fillId="0" borderId="7" xfId="0" applyFont="1" applyBorder="1" applyAlignment="1">
      <alignment horizontal="left" vertical="center"/>
    </xf>
    <xf numFmtId="0" fontId="3" fillId="0" borderId="11" xfId="0" applyFont="1" applyBorder="1" applyAlignment="1">
      <alignment horizontal="left" vertical="center"/>
    </xf>
    <xf numFmtId="0" fontId="3" fillId="0" borderId="14" xfId="0" applyFont="1" applyBorder="1" applyAlignment="1">
      <alignment horizontal="left" vertical="center"/>
    </xf>
    <xf numFmtId="0" fontId="3" fillId="0" borderId="16" xfId="0" applyFont="1" applyBorder="1" applyAlignment="1">
      <alignment horizontal="left" vertical="center"/>
    </xf>
    <xf numFmtId="0" fontId="1" fillId="0" borderId="15" xfId="0" applyFont="1" applyBorder="1" applyAlignment="1">
      <alignment horizontal="center"/>
    </xf>
    <xf numFmtId="0" fontId="1" fillId="0" borderId="2" xfId="0" applyFont="1" applyBorder="1" applyAlignment="1">
      <alignment horizontal="center"/>
    </xf>
    <xf numFmtId="0" fontId="1" fillId="0" borderId="25" xfId="0" applyFont="1" applyBorder="1" applyAlignment="1">
      <alignment horizontal="center"/>
    </xf>
    <xf numFmtId="0" fontId="3" fillId="0" borderId="15" xfId="0" applyFont="1" applyBorder="1"/>
    <xf numFmtId="0" fontId="3" fillId="0" borderId="15" xfId="0" applyFont="1" applyBorder="1" applyAlignment="1">
      <alignment horizontal="center"/>
    </xf>
    <xf numFmtId="0" fontId="3" fillId="0" borderId="3" xfId="0" applyFont="1" applyBorder="1"/>
    <xf numFmtId="0" fontId="3" fillId="0" borderId="13" xfId="0" applyFont="1" applyBorder="1" applyAlignment="1">
      <alignment horizontal="center" vertical="center"/>
    </xf>
    <xf numFmtId="0" fontId="3" fillId="0" borderId="15" xfId="0" applyFont="1" applyBorder="1" applyAlignment="1">
      <alignment horizontal="center" vertical="center"/>
    </xf>
    <xf numFmtId="2" fontId="3" fillId="0" borderId="18" xfId="0" applyNumberFormat="1" applyFont="1" applyBorder="1" applyAlignment="1">
      <alignment horizontal="center" vertical="center"/>
    </xf>
    <xf numFmtId="0" fontId="3" fillId="0" borderId="25" xfId="0" applyFont="1" applyBorder="1" applyAlignment="1">
      <alignment horizontal="center"/>
    </xf>
    <xf numFmtId="0" fontId="3" fillId="0" borderId="3" xfId="0" applyFont="1" applyBorder="1" applyAlignment="1">
      <alignment horizontal="center"/>
    </xf>
    <xf numFmtId="0" fontId="1" fillId="0" borderId="12" xfId="0" applyFont="1" applyBorder="1" applyAlignment="1">
      <alignment horizontal="center" vertical="center"/>
    </xf>
    <xf numFmtId="0" fontId="1" fillId="0" borderId="17" xfId="0" applyFont="1" applyBorder="1" applyAlignment="1">
      <alignment horizontal="center" vertical="center"/>
    </xf>
    <xf numFmtId="0" fontId="3" fillId="0" borderId="18" xfId="0" applyFont="1" applyBorder="1" applyAlignment="1">
      <alignment horizontal="center"/>
    </xf>
    <xf numFmtId="0" fontId="8" fillId="4" borderId="0" xfId="0" applyFont="1" applyFill="1"/>
    <xf numFmtId="0" fontId="8" fillId="5" borderId="0" xfId="0" applyFont="1" applyFill="1"/>
    <xf numFmtId="0" fontId="10" fillId="0" borderId="1" xfId="0" applyFont="1" applyBorder="1" applyAlignment="1">
      <alignment horizontal="center" wrapText="1"/>
    </xf>
    <xf numFmtId="0" fontId="10" fillId="0" borderId="1" xfId="0" applyFont="1" applyBorder="1" applyAlignment="1">
      <alignment horizontal="center" vertical="center" wrapText="1"/>
    </xf>
    <xf numFmtId="0" fontId="11" fillId="6" borderId="1" xfId="0" applyFont="1" applyFill="1" applyBorder="1" applyAlignment="1">
      <alignment horizontal="center" vertical="center" wrapText="1"/>
    </xf>
    <xf numFmtId="0" fontId="12" fillId="5" borderId="39" xfId="0" applyFont="1" applyFill="1" applyBorder="1" applyAlignment="1">
      <alignment vertical="center" wrapText="1"/>
    </xf>
    <xf numFmtId="0" fontId="12" fillId="5" borderId="40" xfId="0" applyFont="1" applyFill="1" applyBorder="1" applyAlignment="1">
      <alignment vertical="center" wrapText="1"/>
    </xf>
    <xf numFmtId="17" fontId="0" fillId="0" borderId="1" xfId="0" applyNumberFormat="1" applyBorder="1"/>
    <xf numFmtId="164" fontId="9" fillId="0" borderId="1" xfId="0" applyNumberFormat="1" applyFont="1" applyBorder="1" applyAlignment="1">
      <alignment horizontal="center"/>
    </xf>
    <xf numFmtId="0" fontId="9" fillId="0" borderId="1" xfId="0" applyFont="1" applyBorder="1" applyAlignment="1">
      <alignment horizontal="center"/>
    </xf>
    <xf numFmtId="0" fontId="0" fillId="0" borderId="1" xfId="0" applyBorder="1"/>
    <xf numFmtId="0" fontId="1" fillId="0" borderId="41" xfId="0" applyFont="1" applyBorder="1" applyAlignment="1">
      <alignment vertical="center" wrapText="1"/>
    </xf>
    <xf numFmtId="0" fontId="1" fillId="0" borderId="29" xfId="0" applyFont="1" applyBorder="1" applyAlignment="1">
      <alignment vertical="center" wrapText="1"/>
    </xf>
    <xf numFmtId="0" fontId="13" fillId="7" borderId="29" xfId="0" applyFont="1" applyFill="1" applyBorder="1" applyAlignment="1">
      <alignment horizontal="center" vertical="center" wrapText="1"/>
    </xf>
    <xf numFmtId="0" fontId="13" fillId="8" borderId="29" xfId="0" applyFont="1" applyFill="1" applyBorder="1" applyAlignment="1">
      <alignment horizontal="center" vertical="center" wrapText="1"/>
    </xf>
    <xf numFmtId="0" fontId="7" fillId="3" borderId="1" xfId="1" applyBorder="1"/>
    <xf numFmtId="0" fontId="13" fillId="9" borderId="29" xfId="0" applyFont="1" applyFill="1" applyBorder="1" applyAlignment="1">
      <alignment horizontal="center" vertical="center" wrapText="1"/>
    </xf>
    <xf numFmtId="0" fontId="13" fillId="10" borderId="29" xfId="0" applyFont="1" applyFill="1" applyBorder="1" applyAlignment="1">
      <alignment horizontal="center" vertical="center" wrapText="1"/>
    </xf>
    <xf numFmtId="0" fontId="14" fillId="4" borderId="29" xfId="0" applyFont="1" applyFill="1" applyBorder="1" applyAlignment="1">
      <alignment horizontal="center" vertical="center" wrapText="1"/>
    </xf>
    <xf numFmtId="0" fontId="14" fillId="11" borderId="29" xfId="0" applyFont="1" applyFill="1" applyBorder="1" applyAlignment="1">
      <alignment horizontal="center" vertical="center" wrapText="1"/>
    </xf>
    <xf numFmtId="0" fontId="0" fillId="0" borderId="0" xfId="0" quotePrefix="1"/>
    <xf numFmtId="165" fontId="0" fillId="0" borderId="0" xfId="0" applyNumberFormat="1" applyAlignment="1">
      <alignment horizontal="center"/>
    </xf>
    <xf numFmtId="0" fontId="10" fillId="0" borderId="1" xfId="0" applyFont="1" applyBorder="1" applyAlignment="1">
      <alignment horizontal="center" vertical="center"/>
    </xf>
    <xf numFmtId="0" fontId="0" fillId="12" borderId="1" xfId="0" applyFill="1" applyBorder="1" applyAlignment="1">
      <alignment horizontal="center"/>
    </xf>
    <xf numFmtId="0" fontId="0" fillId="0" borderId="1" xfId="0" applyBorder="1" applyAlignment="1">
      <alignment horizontal="center"/>
    </xf>
    <xf numFmtId="0" fontId="10" fillId="0" borderId="1" xfId="0" applyFont="1" applyBorder="1"/>
    <xf numFmtId="0" fontId="10" fillId="0" borderId="1" xfId="0" applyFont="1" applyBorder="1" applyAlignment="1">
      <alignment horizontal="center"/>
    </xf>
    <xf numFmtId="0" fontId="10" fillId="2" borderId="2" xfId="0" applyFont="1" applyFill="1" applyBorder="1"/>
    <xf numFmtId="0" fontId="10" fillId="2" borderId="43" xfId="0" applyFont="1" applyFill="1" applyBorder="1"/>
    <xf numFmtId="0" fontId="0" fillId="0" borderId="1" xfId="0" applyBorder="1" applyAlignment="1">
      <alignment horizontal="left"/>
    </xf>
    <xf numFmtId="0" fontId="10" fillId="6" borderId="1" xfId="0" applyFont="1" applyFill="1" applyBorder="1"/>
    <xf numFmtId="0" fontId="0" fillId="12" borderId="1" xfId="0" applyFill="1" applyBorder="1"/>
    <xf numFmtId="0" fontId="10" fillId="12" borderId="1" xfId="0" applyFont="1" applyFill="1" applyBorder="1"/>
    <xf numFmtId="17" fontId="10" fillId="0" borderId="1" xfId="0" applyNumberFormat="1" applyFont="1" applyBorder="1" applyAlignment="1">
      <alignment horizontal="center"/>
    </xf>
    <xf numFmtId="15" fontId="0" fillId="0" borderId="1" xfId="0" applyNumberFormat="1" applyBorder="1" applyAlignment="1">
      <alignment horizontal="center"/>
    </xf>
    <xf numFmtId="15" fontId="10" fillId="0" borderId="1" xfId="0" applyNumberFormat="1" applyFont="1" applyBorder="1" applyAlignment="1">
      <alignment horizontal="center"/>
    </xf>
    <xf numFmtId="164" fontId="0" fillId="0" borderId="1" xfId="0" applyNumberFormat="1" applyBorder="1"/>
    <xf numFmtId="14" fontId="1" fillId="0" borderId="12" xfId="0" applyNumberFormat="1" applyFont="1" applyBorder="1" applyAlignment="1">
      <alignment horizontal="center"/>
    </xf>
    <xf numFmtId="0" fontId="1" fillId="0" borderId="12" xfId="0" applyFont="1" applyBorder="1" applyAlignment="1">
      <alignment horizontal="center"/>
    </xf>
    <xf numFmtId="0" fontId="1" fillId="0" borderId="19" xfId="0" applyFont="1" applyBorder="1" applyAlignment="1">
      <alignment horizontal="center"/>
    </xf>
    <xf numFmtId="0" fontId="1" fillId="0" borderId="13" xfId="0" applyFont="1" applyBorder="1" applyAlignment="1">
      <alignment horizontal="center"/>
    </xf>
    <xf numFmtId="0" fontId="3" fillId="0" borderId="12" xfId="0" applyFont="1" applyBorder="1" applyAlignment="1">
      <alignment horizontal="center"/>
    </xf>
    <xf numFmtId="0" fontId="3" fillId="0" borderId="19" xfId="0" applyFont="1" applyBorder="1" applyAlignment="1">
      <alignment horizontal="center"/>
    </xf>
    <xf numFmtId="0" fontId="3" fillId="0" borderId="20" xfId="0" applyFont="1" applyBorder="1" applyAlignment="1">
      <alignment horizontal="center"/>
    </xf>
    <xf numFmtId="0" fontId="3" fillId="0" borderId="21" xfId="0" applyFont="1" applyBorder="1" applyAlignment="1">
      <alignment horizontal="center"/>
    </xf>
    <xf numFmtId="0" fontId="1" fillId="0" borderId="1" xfId="0" applyFont="1" applyBorder="1" applyAlignment="1">
      <alignment horizontal="center"/>
    </xf>
    <xf numFmtId="0" fontId="1" fillId="0" borderId="3" xfId="0" applyFont="1" applyBorder="1" applyAlignment="1">
      <alignment horizontal="center"/>
    </xf>
    <xf numFmtId="0" fontId="1" fillId="0" borderId="15"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22" xfId="0" applyFont="1" applyBorder="1" applyAlignment="1">
      <alignment horizontal="center"/>
    </xf>
    <xf numFmtId="0" fontId="1" fillId="0" borderId="8" xfId="0" applyFont="1" applyBorder="1" applyAlignment="1">
      <alignment horizontal="center"/>
    </xf>
    <xf numFmtId="0" fontId="1" fillId="0" borderId="0" xfId="0" applyFont="1" applyAlignment="1">
      <alignment horizontal="center"/>
    </xf>
    <xf numFmtId="0" fontId="1" fillId="0" borderId="23" xfId="0" applyFont="1" applyBorder="1" applyAlignment="1">
      <alignment horizontal="center"/>
    </xf>
    <xf numFmtId="0" fontId="1" fillId="0" borderId="9" xfId="0" applyFont="1" applyBorder="1" applyAlignment="1">
      <alignment horizontal="center"/>
    </xf>
    <xf numFmtId="0" fontId="1" fillId="0" borderId="10" xfId="0" applyFont="1" applyBorder="1" applyAlignment="1">
      <alignment horizontal="center"/>
    </xf>
    <xf numFmtId="0" fontId="1" fillId="0" borderId="24" xfId="0" applyFont="1" applyBorder="1" applyAlignment="1">
      <alignment horizontal="center"/>
    </xf>
    <xf numFmtId="0" fontId="1" fillId="0" borderId="1" xfId="0" quotePrefix="1" applyFont="1" applyBorder="1" applyAlignment="1">
      <alignment horizontal="center"/>
    </xf>
    <xf numFmtId="0" fontId="3" fillId="0" borderId="6" xfId="0" applyFont="1" applyBorder="1" applyAlignment="1">
      <alignment horizontal="left" vertical="top"/>
    </xf>
    <xf numFmtId="0" fontId="3" fillId="0" borderId="22" xfId="0" applyFont="1" applyBorder="1" applyAlignment="1">
      <alignment horizontal="left" vertical="top"/>
    </xf>
    <xf numFmtId="0" fontId="3" fillId="0" borderId="0" xfId="0" applyFont="1" applyAlignment="1">
      <alignment horizontal="left" vertical="top"/>
    </xf>
    <xf numFmtId="0" fontId="3" fillId="0" borderId="23" xfId="0" applyFont="1" applyBorder="1" applyAlignment="1">
      <alignment horizontal="left" vertical="top"/>
    </xf>
    <xf numFmtId="0" fontId="3" fillId="0" borderId="28" xfId="0" applyFont="1" applyBorder="1" applyAlignment="1">
      <alignment horizontal="left" vertical="top"/>
    </xf>
    <xf numFmtId="0" fontId="3" fillId="0" borderId="29" xfId="0" applyFont="1" applyBorder="1" applyAlignment="1">
      <alignment horizontal="left" vertical="top"/>
    </xf>
    <xf numFmtId="0" fontId="3" fillId="0" borderId="38" xfId="0" applyFont="1" applyBorder="1" applyAlignment="1">
      <alignment horizontal="left" vertical="top"/>
    </xf>
    <xf numFmtId="0" fontId="3" fillId="0" borderId="37" xfId="0" applyFont="1" applyBorder="1" applyAlignment="1">
      <alignment horizontal="left" vertical="top"/>
    </xf>
    <xf numFmtId="0" fontId="6" fillId="0" borderId="1" xfId="0" applyFont="1" applyBorder="1" applyAlignment="1">
      <alignment horizontal="center"/>
    </xf>
    <xf numFmtId="0" fontId="1" fillId="0" borderId="27" xfId="0" applyFont="1" applyBorder="1" applyAlignment="1">
      <alignment horizontal="center"/>
    </xf>
    <xf numFmtId="0" fontId="1" fillId="0" borderId="30" xfId="0" applyFont="1" applyBorder="1" applyAlignment="1">
      <alignment horizontal="center"/>
    </xf>
    <xf numFmtId="0" fontId="3" fillId="0" borderId="10" xfId="0" applyFont="1" applyBorder="1" applyAlignment="1">
      <alignment horizontal="left" vertical="top"/>
    </xf>
    <xf numFmtId="0" fontId="3" fillId="0" borderId="24" xfId="0" applyFont="1" applyBorder="1" applyAlignment="1">
      <alignment horizontal="left" vertical="top"/>
    </xf>
    <xf numFmtId="0" fontId="3" fillId="0" borderId="36" xfId="0" applyFont="1" applyBorder="1" applyAlignment="1">
      <alignment horizontal="left" vertical="top"/>
    </xf>
    <xf numFmtId="0" fontId="3" fillId="0" borderId="31" xfId="0" applyFont="1" applyBorder="1" applyAlignment="1">
      <alignment horizontal="left" vertical="top"/>
    </xf>
    <xf numFmtId="0" fontId="3" fillId="0" borderId="38" xfId="0" applyFont="1" applyBorder="1" applyAlignment="1">
      <alignment horizontal="left" vertical="top" wrapText="1"/>
    </xf>
    <xf numFmtId="0" fontId="3" fillId="0" borderId="6" xfId="0" applyFont="1" applyBorder="1" applyAlignment="1">
      <alignment horizontal="left" vertical="top" wrapText="1"/>
    </xf>
    <xf numFmtId="0" fontId="3" fillId="0" borderId="22" xfId="0" applyFont="1" applyBorder="1" applyAlignment="1">
      <alignment horizontal="left" vertical="top" wrapText="1"/>
    </xf>
    <xf numFmtId="0" fontId="3" fillId="0" borderId="36" xfId="0" applyFont="1" applyBorder="1" applyAlignment="1">
      <alignment horizontal="left" vertical="top" wrapText="1"/>
    </xf>
    <xf numFmtId="0" fontId="3" fillId="0" borderId="0" xfId="0" applyFont="1" applyAlignment="1">
      <alignment horizontal="left" vertical="top" wrapText="1"/>
    </xf>
    <xf numFmtId="0" fontId="3" fillId="0" borderId="23" xfId="0" applyFont="1" applyBorder="1" applyAlignment="1">
      <alignment horizontal="left" vertical="top" wrapText="1"/>
    </xf>
    <xf numFmtId="0" fontId="3" fillId="0" borderId="31" xfId="0" applyFont="1" applyBorder="1" applyAlignment="1">
      <alignment horizontal="left" vertical="top" wrapText="1"/>
    </xf>
    <xf numFmtId="0" fontId="3" fillId="0" borderId="10" xfId="0" applyFont="1" applyBorder="1" applyAlignment="1">
      <alignment horizontal="left" vertical="top" wrapText="1"/>
    </xf>
    <xf numFmtId="0" fontId="3" fillId="0" borderId="24" xfId="0" applyFont="1" applyBorder="1" applyAlignment="1">
      <alignment horizontal="left" vertical="top" wrapText="1"/>
    </xf>
    <xf numFmtId="15" fontId="1" fillId="0" borderId="12" xfId="0" applyNumberFormat="1" applyFont="1" applyBorder="1" applyAlignment="1">
      <alignment horizontal="center"/>
    </xf>
    <xf numFmtId="0" fontId="1" fillId="0" borderId="42" xfId="0" applyFont="1" applyBorder="1" applyAlignment="1">
      <alignment vertical="center" wrapText="1"/>
    </xf>
    <xf numFmtId="0" fontId="1" fillId="0" borderId="41" xfId="0" applyFont="1" applyBorder="1" applyAlignment="1">
      <alignment vertical="center" wrapText="1"/>
    </xf>
    <xf numFmtId="164" fontId="10" fillId="2" borderId="2" xfId="0" applyNumberFormat="1" applyFont="1" applyFill="1" applyBorder="1" applyAlignment="1">
      <alignment horizontal="center" vertical="center"/>
    </xf>
    <xf numFmtId="164" fontId="10" fillId="2" borderId="43" xfId="0" applyNumberFormat="1" applyFont="1" applyFill="1" applyBorder="1" applyAlignment="1">
      <alignment horizontal="center" vertical="center"/>
    </xf>
    <xf numFmtId="164" fontId="10" fillId="0" borderId="1" xfId="0" applyNumberFormat="1" applyFont="1" applyBorder="1" applyAlignment="1">
      <alignment horizontal="center" vertical="center"/>
    </xf>
    <xf numFmtId="2" fontId="10" fillId="0" borderId="2" xfId="0" applyNumberFormat="1" applyFont="1" applyBorder="1" applyAlignment="1">
      <alignment horizontal="center" vertical="center"/>
    </xf>
    <xf numFmtId="2" fontId="10" fillId="0" borderId="43" xfId="0" applyNumberFormat="1" applyFont="1" applyBorder="1" applyAlignment="1">
      <alignment horizontal="center" vertical="center"/>
    </xf>
    <xf numFmtId="0" fontId="16" fillId="0" borderId="33" xfId="0" applyFont="1" applyBorder="1" applyAlignment="1">
      <alignment horizontal="left" vertical="top" wrapText="1"/>
    </xf>
    <xf numFmtId="0" fontId="16" fillId="0" borderId="34" xfId="0" applyFont="1" applyBorder="1" applyAlignment="1">
      <alignment horizontal="left" vertical="top" wrapText="1"/>
    </xf>
    <xf numFmtId="0" fontId="16" fillId="0" borderId="35" xfId="0" applyFont="1" applyBorder="1" applyAlignment="1">
      <alignment horizontal="left" vertical="top" wrapText="1"/>
    </xf>
    <xf numFmtId="0" fontId="16" fillId="0" borderId="36" xfId="0" applyFont="1" applyBorder="1" applyAlignment="1">
      <alignment horizontal="left" vertical="top" wrapText="1"/>
    </xf>
    <xf numFmtId="0" fontId="16" fillId="0" borderId="0" xfId="0" applyFont="1" applyBorder="1" applyAlignment="1">
      <alignment horizontal="left" vertical="top" wrapText="1"/>
    </xf>
    <xf numFmtId="0" fontId="16" fillId="0" borderId="23" xfId="0" applyFont="1" applyBorder="1" applyAlignment="1">
      <alignment horizontal="left" vertical="top" wrapText="1"/>
    </xf>
    <xf numFmtId="0" fontId="16" fillId="0" borderId="37" xfId="0" applyFont="1" applyBorder="1" applyAlignment="1">
      <alignment horizontal="left" vertical="top" wrapText="1"/>
    </xf>
    <xf numFmtId="0" fontId="16" fillId="0" borderId="28" xfId="0" applyFont="1" applyBorder="1" applyAlignment="1">
      <alignment horizontal="left" vertical="top" wrapText="1"/>
    </xf>
    <xf numFmtId="0" fontId="16" fillId="0" borderId="29" xfId="0" applyFont="1" applyBorder="1" applyAlignment="1">
      <alignment horizontal="left" vertical="top" wrapText="1"/>
    </xf>
  </cellXfs>
  <cellStyles count="2">
    <cellStyle name="Bad" xfId="1" builtinId="27"/>
    <cellStyle name="Normal" xfId="0" builtinId="0"/>
  </cellStyles>
  <dxfs count="0"/>
  <tableStyles count="0" defaultTableStyle="TableStyleMedium2" defaultPivotStyle="PivotStyleLight16"/>
  <colors>
    <mruColors>
      <color rgb="FFD94E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n-US">
                <a:solidFill>
                  <a:sysClr val="windowText" lastClr="000000"/>
                </a:solidFill>
              </a:rPr>
              <a:t>Western</a:t>
            </a:r>
            <a:r>
              <a:rPr lang="en-US" baseline="0">
                <a:solidFill>
                  <a:sysClr val="windowText" lastClr="000000"/>
                </a:solidFill>
              </a:rPr>
              <a:t> Bankenveld</a:t>
            </a:r>
            <a:r>
              <a:rPr lang="en-US">
                <a:solidFill>
                  <a:sysClr val="windowText" lastClr="000000"/>
                </a:solidFill>
              </a:rPr>
              <a:t> - Upper and Lower Biological Bands </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scatterChart>
        <c:scatterStyle val="lineMarker"/>
        <c:varyColors val="0"/>
        <c:ser>
          <c:idx val="0"/>
          <c:order val="0"/>
          <c:tx>
            <c:strRef>
              <c:f>'SASS Biological bands'!$V$2</c:f>
              <c:strCache>
                <c:ptCount val="1"/>
                <c:pt idx="0">
                  <c:v>ASPT</c:v>
                </c:pt>
              </c:strCache>
            </c:strRef>
          </c:tx>
          <c:spPr>
            <a:ln w="19050" cap="rnd">
              <a:noFill/>
              <a:round/>
            </a:ln>
            <a:effectLst/>
          </c:spPr>
          <c:marker>
            <c:symbol val="circle"/>
            <c:size val="5"/>
            <c:spPr>
              <a:solidFill>
                <a:schemeClr val="tx1"/>
              </a:solidFill>
              <a:ln w="9525">
                <a:solidFill>
                  <a:schemeClr val="tx1"/>
                </a:solidFill>
              </a:ln>
              <a:effectLst/>
            </c:spPr>
          </c:marker>
          <c:errBars>
            <c:errDir val="x"/>
            <c:errBarType val="minus"/>
            <c:errValType val="percentage"/>
            <c:noEndCap val="1"/>
            <c:val val="100"/>
            <c:spPr>
              <a:noFill/>
              <a:ln w="12700" cap="flat" cmpd="sng" algn="ctr">
                <a:solidFill>
                  <a:schemeClr val="tx1"/>
                </a:solidFill>
                <a:round/>
              </a:ln>
              <a:effectLst/>
            </c:spPr>
          </c:errBars>
          <c:errBars>
            <c:errDir val="y"/>
            <c:errBarType val="minus"/>
            <c:errValType val="percentage"/>
            <c:noEndCap val="1"/>
            <c:val val="100"/>
            <c:spPr>
              <a:noFill/>
              <a:ln w="12700" cap="flat" cmpd="sng" algn="ctr">
                <a:solidFill>
                  <a:schemeClr val="tx1"/>
                </a:solidFill>
                <a:round/>
              </a:ln>
              <a:effectLst/>
            </c:spPr>
          </c:errBars>
          <c:xVal>
            <c:numRef>
              <c:f>'SASS Biological bands'!$U$3:$U$8</c:f>
              <c:numCache>
                <c:formatCode>General</c:formatCode>
                <c:ptCount val="6"/>
                <c:pt idx="0">
                  <c:v>245</c:v>
                </c:pt>
                <c:pt idx="1">
                  <c:v>245</c:v>
                </c:pt>
                <c:pt idx="2">
                  <c:v>150</c:v>
                </c:pt>
                <c:pt idx="3">
                  <c:v>115</c:v>
                </c:pt>
                <c:pt idx="4">
                  <c:v>85</c:v>
                </c:pt>
              </c:numCache>
            </c:numRef>
          </c:xVal>
          <c:yVal>
            <c:numRef>
              <c:f>'SASS Biological bands'!$V$3:$V$8</c:f>
              <c:numCache>
                <c:formatCode>General</c:formatCode>
                <c:ptCount val="6"/>
                <c:pt idx="0">
                  <c:v>6.2</c:v>
                </c:pt>
                <c:pt idx="1">
                  <c:v>6.2</c:v>
                </c:pt>
                <c:pt idx="2">
                  <c:v>5.9</c:v>
                </c:pt>
                <c:pt idx="3">
                  <c:v>5.4</c:v>
                </c:pt>
                <c:pt idx="4">
                  <c:v>4.5</c:v>
                </c:pt>
              </c:numCache>
            </c:numRef>
          </c:yVal>
          <c:smooth val="0"/>
          <c:extLst>
            <c:ext xmlns:c16="http://schemas.microsoft.com/office/drawing/2014/chart" uri="{C3380CC4-5D6E-409C-BE32-E72D297353CC}">
              <c16:uniqueId val="{00000000-1D47-4B8B-AF7F-690DBD9E8F41}"/>
            </c:ext>
          </c:extLst>
        </c:ser>
        <c:ser>
          <c:idx val="1"/>
          <c:order val="1"/>
          <c:tx>
            <c:strRef>
              <c:f>'SASS Biological bands'!$F$2</c:f>
              <c:strCache>
                <c:ptCount val="1"/>
                <c:pt idx="0">
                  <c:v>Downstream May 2025</c:v>
                </c:pt>
              </c:strCache>
            </c:strRef>
          </c:tx>
          <c:spPr>
            <a:ln w="25400" cap="rnd">
              <a:noFill/>
              <a:round/>
            </a:ln>
            <a:effectLst/>
          </c:spPr>
          <c:marker>
            <c:symbol val="circle"/>
            <c:size val="5"/>
            <c:spPr>
              <a:solidFill>
                <a:schemeClr val="accent2"/>
              </a:solidFill>
              <a:ln w="9525">
                <a:solidFill>
                  <a:schemeClr val="accent2"/>
                </a:solidFill>
              </a:ln>
              <a:effectLst/>
            </c:spPr>
          </c:marker>
          <c:xVal>
            <c:numRef>
              <c:f>'SASS Biological bands'!$F$3</c:f>
              <c:numCache>
                <c:formatCode>General</c:formatCode>
                <c:ptCount val="1"/>
                <c:pt idx="0">
                  <c:v>74</c:v>
                </c:pt>
              </c:numCache>
            </c:numRef>
          </c:xVal>
          <c:yVal>
            <c:numRef>
              <c:f>'SASS Biological bands'!$G$3</c:f>
              <c:numCache>
                <c:formatCode>General</c:formatCode>
                <c:ptCount val="1"/>
                <c:pt idx="0">
                  <c:v>4.93</c:v>
                </c:pt>
              </c:numCache>
            </c:numRef>
          </c:yVal>
          <c:smooth val="0"/>
          <c:extLst>
            <c:ext xmlns:c16="http://schemas.microsoft.com/office/drawing/2014/chart" uri="{C3380CC4-5D6E-409C-BE32-E72D297353CC}">
              <c16:uniqueId val="{00000001-1D47-4B8B-AF7F-690DBD9E8F41}"/>
            </c:ext>
          </c:extLst>
        </c:ser>
        <c:ser>
          <c:idx val="5"/>
          <c:order val="3"/>
          <c:tx>
            <c:strRef>
              <c:f>'SASS Biological bands'!$H$2</c:f>
              <c:strCache>
                <c:ptCount val="1"/>
                <c:pt idx="0">
                  <c:v>Downstream Sep 2025</c:v>
                </c:pt>
              </c:strCache>
            </c:strRef>
          </c:tx>
          <c:spPr>
            <a:ln w="25400" cap="rnd">
              <a:noFill/>
              <a:round/>
            </a:ln>
            <a:effectLst/>
          </c:spPr>
          <c:marker>
            <c:symbol val="circle"/>
            <c:size val="5"/>
            <c:spPr>
              <a:solidFill>
                <a:schemeClr val="accent6"/>
              </a:solidFill>
              <a:ln w="9525">
                <a:solidFill>
                  <a:schemeClr val="accent6"/>
                </a:solidFill>
              </a:ln>
              <a:effectLst/>
            </c:spPr>
          </c:marker>
          <c:xVal>
            <c:numRef>
              <c:f>'SASS Biological bands'!$H$3</c:f>
              <c:numCache>
                <c:formatCode>General</c:formatCode>
                <c:ptCount val="1"/>
                <c:pt idx="0">
                  <c:v>78</c:v>
                </c:pt>
              </c:numCache>
            </c:numRef>
          </c:xVal>
          <c:yVal>
            <c:numRef>
              <c:f>'SASS Biological bands'!$I$3</c:f>
              <c:numCache>
                <c:formatCode>General</c:formatCode>
                <c:ptCount val="1"/>
                <c:pt idx="0">
                  <c:v>5.57</c:v>
                </c:pt>
              </c:numCache>
            </c:numRef>
          </c:yVal>
          <c:smooth val="0"/>
          <c:extLst>
            <c:ext xmlns:c16="http://schemas.microsoft.com/office/drawing/2014/chart" uri="{C3380CC4-5D6E-409C-BE32-E72D297353CC}">
              <c16:uniqueId val="{00000002-1D47-4B8B-AF7F-690DBD9E8F41}"/>
            </c:ext>
          </c:extLst>
        </c:ser>
        <c:ser>
          <c:idx val="2"/>
          <c:order val="5"/>
          <c:tx>
            <c:strRef>
              <c:f>'SASS Biological bands'!$J$2</c:f>
              <c:strCache>
                <c:ptCount val="1"/>
                <c:pt idx="0">
                  <c:v>Downstream Oct 2025</c:v>
                </c:pt>
              </c:strCache>
            </c:strRef>
          </c:tx>
          <c:spPr>
            <a:ln w="25400" cap="rnd">
              <a:noFill/>
              <a:round/>
            </a:ln>
            <a:effectLst/>
          </c:spPr>
          <c:marker>
            <c:symbol val="circle"/>
            <c:size val="5"/>
            <c:spPr>
              <a:solidFill>
                <a:schemeClr val="accent3"/>
              </a:solidFill>
              <a:ln w="9525">
                <a:solidFill>
                  <a:schemeClr val="accent3"/>
                </a:solidFill>
              </a:ln>
              <a:effectLst/>
            </c:spPr>
          </c:marker>
          <c:xVal>
            <c:numRef>
              <c:f>'SASS Biological bands'!$J$3</c:f>
              <c:numCache>
                <c:formatCode>General</c:formatCode>
                <c:ptCount val="1"/>
                <c:pt idx="0">
                  <c:v>69</c:v>
                </c:pt>
              </c:numCache>
            </c:numRef>
          </c:xVal>
          <c:yVal>
            <c:numRef>
              <c:f>'SASS Biological bands'!$K$3</c:f>
              <c:numCache>
                <c:formatCode>General</c:formatCode>
                <c:ptCount val="1"/>
                <c:pt idx="0">
                  <c:v>5.31</c:v>
                </c:pt>
              </c:numCache>
            </c:numRef>
          </c:yVal>
          <c:smooth val="0"/>
          <c:extLst>
            <c:ext xmlns:c16="http://schemas.microsoft.com/office/drawing/2014/chart" uri="{C3380CC4-5D6E-409C-BE32-E72D297353CC}">
              <c16:uniqueId val="{00000000-7D67-45B0-BEFC-C3C9B26B01E1}"/>
            </c:ext>
          </c:extLst>
        </c:ser>
        <c:dLbls>
          <c:showLegendKey val="0"/>
          <c:showVal val="0"/>
          <c:showCatName val="0"/>
          <c:showSerName val="0"/>
          <c:showPercent val="0"/>
          <c:showBubbleSize val="0"/>
        </c:dLbls>
        <c:axId val="1690141856"/>
        <c:axId val="1690139936"/>
        <c:extLst>
          <c:ext xmlns:c15="http://schemas.microsoft.com/office/drawing/2012/chart" uri="{02D57815-91ED-43cb-92C2-25804820EDAC}">
            <c15:filteredScatterSeries>
              <c15:ser>
                <c:idx val="4"/>
                <c:order val="2"/>
                <c:tx>
                  <c:strRef>
                    <c:extLst>
                      <c:ext uri="{02D57815-91ED-43cb-92C2-25804820EDAC}">
                        <c15:formulaRef>
                          <c15:sqref>'SASS Biological bands'!$H$2</c15:sqref>
                        </c15:formulaRef>
                      </c:ext>
                    </c:extLst>
                    <c:strCache>
                      <c:ptCount val="1"/>
                      <c:pt idx="0">
                        <c:v>Downstream Sep 2025</c:v>
                      </c:pt>
                    </c:strCache>
                  </c:strRef>
                </c:tx>
                <c:spPr>
                  <a:ln w="25400" cap="rnd">
                    <a:noFill/>
                    <a:round/>
                  </a:ln>
                  <a:effectLst/>
                </c:spPr>
                <c:marker>
                  <c:symbol val="circle"/>
                  <c:size val="5"/>
                  <c:spPr>
                    <a:solidFill>
                      <a:schemeClr val="accent5"/>
                    </a:solidFill>
                    <a:ln w="9525">
                      <a:solidFill>
                        <a:schemeClr val="accent5"/>
                      </a:solidFill>
                    </a:ln>
                    <a:effectLst/>
                  </c:spPr>
                </c:marker>
                <c:xVal>
                  <c:numRef>
                    <c:extLst>
                      <c:ext uri="{02D57815-91ED-43cb-92C2-25804820EDAC}">
                        <c15:formulaRef>
                          <c15:sqref>'SASS Biological bands'!$H$3</c15:sqref>
                        </c15:formulaRef>
                      </c:ext>
                    </c:extLst>
                    <c:numCache>
                      <c:formatCode>General</c:formatCode>
                      <c:ptCount val="1"/>
                      <c:pt idx="0">
                        <c:v>78</c:v>
                      </c:pt>
                    </c:numCache>
                  </c:numRef>
                </c:xVal>
                <c:yVal>
                  <c:numRef>
                    <c:extLst>
                      <c:ext uri="{02D57815-91ED-43cb-92C2-25804820EDAC}">
                        <c15:formulaRef>
                          <c15:sqref>'SASS Biological bands'!$I$3</c15:sqref>
                        </c15:formulaRef>
                      </c:ext>
                    </c:extLst>
                    <c:numCache>
                      <c:formatCode>General</c:formatCode>
                      <c:ptCount val="1"/>
                      <c:pt idx="0">
                        <c:v>5.57</c:v>
                      </c:pt>
                    </c:numCache>
                  </c:numRef>
                </c:yVal>
                <c:smooth val="0"/>
                <c:extLst>
                  <c:ext xmlns:c16="http://schemas.microsoft.com/office/drawing/2014/chart" uri="{C3380CC4-5D6E-409C-BE32-E72D297353CC}">
                    <c16:uniqueId val="{00000004-1D47-4B8B-AF7F-690DBD9E8F41}"/>
                  </c:ext>
                </c:extLst>
              </c15:ser>
            </c15:filteredScatterSeries>
            <c15:filteredScatterSeries>
              <c15:ser>
                <c:idx val="3"/>
                <c:order val="4"/>
                <c:tx>
                  <c:strRef>
                    <c:extLst xmlns:c15="http://schemas.microsoft.com/office/drawing/2012/chart">
                      <c:ext xmlns:c15="http://schemas.microsoft.com/office/drawing/2012/chart" uri="{02D57815-91ED-43cb-92C2-25804820EDAC}">
                        <c15:formulaRef>
                          <c15:sqref>'SASS Biological bands'!$P$2</c15:sqref>
                        </c15:formulaRef>
                      </c:ext>
                    </c:extLst>
                    <c:strCache>
                      <c:ptCount val="1"/>
                    </c:strCache>
                  </c:strRef>
                </c:tx>
                <c:spPr>
                  <a:ln w="25400" cap="rnd">
                    <a:noFill/>
                    <a:round/>
                  </a:ln>
                  <a:effectLst/>
                </c:spPr>
                <c:marker>
                  <c:symbol val="circle"/>
                  <c:size val="5"/>
                  <c:spPr>
                    <a:solidFill>
                      <a:schemeClr val="accent4"/>
                    </a:solidFill>
                    <a:ln w="9525">
                      <a:solidFill>
                        <a:schemeClr val="accent4"/>
                      </a:solidFill>
                    </a:ln>
                    <a:effectLst/>
                  </c:spPr>
                </c:marker>
                <c:xVal>
                  <c:numRef>
                    <c:extLst xmlns:c15="http://schemas.microsoft.com/office/drawing/2012/chart">
                      <c:ext xmlns:c15="http://schemas.microsoft.com/office/drawing/2012/chart" uri="{02D57815-91ED-43cb-92C2-25804820EDAC}">
                        <c15:formulaRef>
                          <c15:sqref>'SASS Biological bands'!$P$3</c15:sqref>
                        </c15:formulaRef>
                      </c:ext>
                    </c:extLst>
                    <c:numCache>
                      <c:formatCode>General</c:formatCode>
                      <c:ptCount val="1"/>
                    </c:numCache>
                  </c:numRef>
                </c:xVal>
                <c:yVal>
                  <c:numRef>
                    <c:extLst xmlns:c15="http://schemas.microsoft.com/office/drawing/2012/chart">
                      <c:ext xmlns:c15="http://schemas.microsoft.com/office/drawing/2012/chart" uri="{02D57815-91ED-43cb-92C2-25804820EDAC}">
                        <c15:formulaRef>
                          <c15:sqref>'SASS Biological bands'!$Q$3</c15:sqref>
                        </c15:formulaRef>
                      </c:ext>
                    </c:extLst>
                    <c:numCache>
                      <c:formatCode>General</c:formatCode>
                      <c:ptCount val="1"/>
                    </c:numCache>
                  </c:numRef>
                </c:yVal>
                <c:smooth val="0"/>
                <c:extLst xmlns:c15="http://schemas.microsoft.com/office/drawing/2012/chart">
                  <c:ext xmlns:c16="http://schemas.microsoft.com/office/drawing/2014/chart" uri="{C3380CC4-5D6E-409C-BE32-E72D297353CC}">
                    <c16:uniqueId val="{00000005-1D47-4B8B-AF7F-690DBD9E8F41}"/>
                  </c:ext>
                </c:extLst>
              </c15:ser>
            </c15:filteredScatterSeries>
          </c:ext>
        </c:extLst>
      </c:scatterChart>
      <c:valAx>
        <c:axId val="1690141856"/>
        <c:scaling>
          <c:orientation val="minMax"/>
          <c:max val="320"/>
        </c:scaling>
        <c:delete val="0"/>
        <c:axPos val="b"/>
        <c:majorGridlines>
          <c:spPr>
            <a:ln w="9525" cap="flat" cmpd="sng" algn="ctr">
              <a:solidFill>
                <a:schemeClr val="tx1">
                  <a:lumMod val="15000"/>
                  <a:lumOff val="85000"/>
                </a:schemeClr>
              </a:solidFill>
              <a:prstDash val="dash"/>
              <a:round/>
            </a:ln>
            <a:effectLst/>
          </c:spPr>
        </c:majorGridlines>
        <c:title>
          <c:tx>
            <c:rich>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US">
                    <a:solidFill>
                      <a:sysClr val="windowText" lastClr="000000"/>
                    </a:solidFill>
                  </a:rPr>
                  <a:t>SASS</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90139936"/>
        <c:crosses val="autoZero"/>
        <c:crossBetween val="midCat"/>
        <c:majorUnit val="20"/>
      </c:valAx>
      <c:valAx>
        <c:axId val="1690139936"/>
        <c:scaling>
          <c:orientation val="minMax"/>
          <c:max val="8"/>
        </c:scaling>
        <c:delete val="0"/>
        <c:axPos val="l"/>
        <c:majorGridlines>
          <c:spPr>
            <a:ln w="9525" cap="flat" cmpd="sng" algn="ctr">
              <a:solidFill>
                <a:schemeClr val="tx1">
                  <a:lumMod val="15000"/>
                  <a:lumOff val="85000"/>
                </a:schemeClr>
              </a:solidFill>
              <a:prstDash val="dash"/>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US">
                    <a:solidFill>
                      <a:sysClr val="windowText" lastClr="000000"/>
                    </a:solidFill>
                  </a:rPr>
                  <a:t>ASPT</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1690141856"/>
        <c:crosses val="autoZero"/>
        <c:crossBetween val="midCat"/>
        <c:majorUnit val="1"/>
        <c:minorUnit val="0.5"/>
      </c:valAx>
      <c:spPr>
        <a:noFill/>
        <a:ln>
          <a:solidFill>
            <a:schemeClr val="tx1"/>
          </a:solidFill>
        </a:ln>
        <a:effectLst/>
      </c:spPr>
    </c:plotArea>
    <c:legend>
      <c:legendPos val="b"/>
      <c:legendEntry>
        <c:idx val="0"/>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50000"/>
          <a:lumOff val="50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n-US">
                <a:solidFill>
                  <a:sysClr val="windowText" lastClr="000000"/>
                </a:solidFill>
              </a:rPr>
              <a:t>Total</a:t>
            </a:r>
            <a:r>
              <a:rPr lang="en-US" baseline="0">
                <a:solidFill>
                  <a:sysClr val="windowText" lastClr="000000"/>
                </a:solidFill>
              </a:rPr>
              <a:t> Score</a:t>
            </a:r>
            <a:endParaRPr lang="en-US">
              <a:solidFill>
                <a:sysClr val="windowText" lastClr="000000"/>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'Data for Graphs'!$B$2</c:f>
              <c:strCache>
                <c:ptCount val="1"/>
                <c:pt idx="0">
                  <c:v>Site 1 </c:v>
                </c:pt>
              </c:strCache>
            </c:strRef>
          </c:tx>
          <c:spPr>
            <a:ln w="22225" cap="rnd">
              <a:solidFill>
                <a:schemeClr val="accent1"/>
              </a:solidFill>
              <a:round/>
            </a:ln>
            <a:effectLst/>
          </c:spPr>
          <c:marker>
            <c:symbol val="square"/>
            <c:size val="5"/>
            <c:spPr>
              <a:solidFill>
                <a:schemeClr val="accent1"/>
              </a:solidFill>
              <a:ln w="9525">
                <a:solidFill>
                  <a:schemeClr val="accent1"/>
                </a:solidFill>
              </a:ln>
              <a:effectLst/>
            </c:spPr>
          </c:marker>
          <c:cat>
            <c:numRef>
              <c:extLst>
                <c:ext xmlns:c15="http://schemas.microsoft.com/office/drawing/2012/chart" uri="{02D57815-91ED-43cb-92C2-25804820EDAC}">
                  <c15:fullRef>
                    <c15:sqref>'Data for Graphs'!$A$3:$A$6</c15:sqref>
                  </c15:fullRef>
                </c:ext>
              </c:extLst>
              <c:f>'Data for Graphs'!$A$3:$A$6</c:f>
              <c:numCache>
                <c:formatCode>d\-mmm\-yy</c:formatCode>
                <c:ptCount val="4"/>
                <c:pt idx="0">
                  <c:v>45073</c:v>
                </c:pt>
                <c:pt idx="1">
                  <c:v>45353</c:v>
                </c:pt>
                <c:pt idx="2">
                  <c:v>45430</c:v>
                </c:pt>
                <c:pt idx="3">
                  <c:v>45500</c:v>
                </c:pt>
              </c:numCache>
            </c:numRef>
          </c:cat>
          <c:val>
            <c:numRef>
              <c:extLst>
                <c:ext xmlns:c15="http://schemas.microsoft.com/office/drawing/2012/chart" uri="{02D57815-91ED-43cb-92C2-25804820EDAC}">
                  <c15:fullRef>
                    <c15:sqref>'Data for Graphs'!$B$3:$B$12</c15:sqref>
                  </c15:fullRef>
                </c:ext>
              </c:extLst>
              <c:f>'Data for Graphs'!$B$3:$B$6</c:f>
              <c:numCache>
                <c:formatCode>General</c:formatCode>
                <c:ptCount val="4"/>
                <c:pt idx="0">
                  <c:v>45</c:v>
                </c:pt>
                <c:pt idx="1">
                  <c:v>34</c:v>
                </c:pt>
              </c:numCache>
            </c:numRef>
          </c:val>
          <c:smooth val="0"/>
          <c:extLst>
            <c:ext xmlns:c16="http://schemas.microsoft.com/office/drawing/2014/chart" uri="{C3380CC4-5D6E-409C-BE32-E72D297353CC}">
              <c16:uniqueId val="{00000000-5ADC-4FFF-B014-8D82A36AA942}"/>
            </c:ext>
          </c:extLst>
        </c:ser>
        <c:ser>
          <c:idx val="1"/>
          <c:order val="1"/>
          <c:tx>
            <c:strRef>
              <c:f>'Data for Graphs'!$C$2</c:f>
              <c:strCache>
                <c:ptCount val="1"/>
                <c:pt idx="0">
                  <c:v>Site 2 </c:v>
                </c:pt>
              </c:strCache>
            </c:strRef>
          </c:tx>
          <c:spPr>
            <a:ln w="22225" cap="rnd">
              <a:solidFill>
                <a:schemeClr val="accent2"/>
              </a:solidFill>
              <a:round/>
            </a:ln>
            <a:effectLst/>
          </c:spPr>
          <c:marker>
            <c:symbol val="triangle"/>
            <c:size val="5"/>
            <c:spPr>
              <a:solidFill>
                <a:schemeClr val="accent2"/>
              </a:solidFill>
              <a:ln w="9525">
                <a:solidFill>
                  <a:schemeClr val="accent2"/>
                </a:solidFill>
              </a:ln>
              <a:effectLst/>
            </c:spPr>
          </c:marker>
          <c:cat>
            <c:numRef>
              <c:extLst>
                <c:ext xmlns:c15="http://schemas.microsoft.com/office/drawing/2012/chart" uri="{02D57815-91ED-43cb-92C2-25804820EDAC}">
                  <c15:fullRef>
                    <c15:sqref>'Data for Graphs'!$A$3:$A$6</c15:sqref>
                  </c15:fullRef>
                </c:ext>
              </c:extLst>
              <c:f>'Data for Graphs'!$A$3:$A$6</c:f>
              <c:numCache>
                <c:formatCode>d\-mmm\-yy</c:formatCode>
                <c:ptCount val="4"/>
                <c:pt idx="0">
                  <c:v>45073</c:v>
                </c:pt>
                <c:pt idx="1">
                  <c:v>45353</c:v>
                </c:pt>
                <c:pt idx="2">
                  <c:v>45430</c:v>
                </c:pt>
                <c:pt idx="3">
                  <c:v>45500</c:v>
                </c:pt>
              </c:numCache>
            </c:numRef>
          </c:cat>
          <c:val>
            <c:numRef>
              <c:extLst>
                <c:ext xmlns:c15="http://schemas.microsoft.com/office/drawing/2012/chart" uri="{02D57815-91ED-43cb-92C2-25804820EDAC}">
                  <c15:fullRef>
                    <c15:sqref>'Data for Graphs'!$C$3:$C$12</c15:sqref>
                  </c15:fullRef>
                </c:ext>
              </c:extLst>
              <c:f>'Data for Graphs'!$C$3:$C$6</c:f>
              <c:numCache>
                <c:formatCode>General</c:formatCode>
                <c:ptCount val="4"/>
                <c:pt idx="2">
                  <c:v>42</c:v>
                </c:pt>
                <c:pt idx="3">
                  <c:v>42</c:v>
                </c:pt>
              </c:numCache>
            </c:numRef>
          </c:val>
          <c:smooth val="0"/>
          <c:extLst>
            <c:ext xmlns:c16="http://schemas.microsoft.com/office/drawing/2014/chart" uri="{C3380CC4-5D6E-409C-BE32-E72D297353CC}">
              <c16:uniqueId val="{00000001-5ADC-4FFF-B014-8D82A36AA942}"/>
            </c:ext>
          </c:extLst>
        </c:ser>
        <c:dLbls>
          <c:showLegendKey val="0"/>
          <c:showVal val="0"/>
          <c:showCatName val="0"/>
          <c:showSerName val="0"/>
          <c:showPercent val="0"/>
          <c:showBubbleSize val="0"/>
        </c:dLbls>
        <c:marker val="1"/>
        <c:smooth val="0"/>
        <c:axId val="1285297631"/>
        <c:axId val="1309891727"/>
      </c:lineChart>
      <c:dateAx>
        <c:axId val="1285297631"/>
        <c:scaling>
          <c:orientation val="minMax"/>
        </c:scaling>
        <c:delete val="0"/>
        <c:axPos val="b"/>
        <c:numFmt formatCode="d\-mmm\-yy"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1309891727"/>
        <c:crosses val="autoZero"/>
        <c:auto val="1"/>
        <c:lblOffset val="100"/>
        <c:baseTimeUnit val="months"/>
      </c:dateAx>
      <c:valAx>
        <c:axId val="13098917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1285297631"/>
        <c:crosses val="autoZero"/>
        <c:crossBetween val="between"/>
      </c:valAx>
      <c:spPr>
        <a:noFill/>
        <a:ln>
          <a:solidFill>
            <a:sysClr val="windowText" lastClr="000000"/>
          </a:solid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span"/>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n-US">
                <a:solidFill>
                  <a:sysClr val="windowText" lastClr="000000"/>
                </a:solidFill>
              </a:rPr>
              <a:t>Number of Groups</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'Data for Graphs'!$E$2</c:f>
              <c:strCache>
                <c:ptCount val="1"/>
                <c:pt idx="0">
                  <c:v>Site 1 </c:v>
                </c:pt>
              </c:strCache>
            </c:strRef>
          </c:tx>
          <c:spPr>
            <a:ln w="22225" cap="rnd">
              <a:solidFill>
                <a:schemeClr val="accent1"/>
              </a:solidFill>
              <a:round/>
            </a:ln>
            <a:effectLst/>
          </c:spPr>
          <c:marker>
            <c:symbol val="square"/>
            <c:size val="5"/>
            <c:spPr>
              <a:solidFill>
                <a:schemeClr val="accent1"/>
              </a:solidFill>
              <a:ln w="9525">
                <a:solidFill>
                  <a:schemeClr val="accent1"/>
                </a:solidFill>
              </a:ln>
              <a:effectLst/>
            </c:spPr>
          </c:marker>
          <c:cat>
            <c:numRef>
              <c:f>'Data for Graphs'!$A$3:$A$12</c:f>
              <c:numCache>
                <c:formatCode>d\-mmm\-yy</c:formatCode>
                <c:ptCount val="10"/>
                <c:pt idx="0">
                  <c:v>45073</c:v>
                </c:pt>
                <c:pt idx="1">
                  <c:v>45353</c:v>
                </c:pt>
                <c:pt idx="2">
                  <c:v>45430</c:v>
                </c:pt>
                <c:pt idx="3">
                  <c:v>45500</c:v>
                </c:pt>
              </c:numCache>
            </c:numRef>
          </c:cat>
          <c:val>
            <c:numRef>
              <c:f>'Data for Graphs'!$E$3:$E$12</c:f>
              <c:numCache>
                <c:formatCode>General</c:formatCode>
                <c:ptCount val="10"/>
                <c:pt idx="0">
                  <c:v>9</c:v>
                </c:pt>
                <c:pt idx="1">
                  <c:v>8</c:v>
                </c:pt>
              </c:numCache>
            </c:numRef>
          </c:val>
          <c:smooth val="0"/>
          <c:extLst>
            <c:ext xmlns:c16="http://schemas.microsoft.com/office/drawing/2014/chart" uri="{C3380CC4-5D6E-409C-BE32-E72D297353CC}">
              <c16:uniqueId val="{00000000-53F6-4F44-807F-DBD89B5D9336}"/>
            </c:ext>
          </c:extLst>
        </c:ser>
        <c:ser>
          <c:idx val="1"/>
          <c:order val="1"/>
          <c:tx>
            <c:strRef>
              <c:f>'Data for Graphs'!$F$2</c:f>
              <c:strCache>
                <c:ptCount val="1"/>
                <c:pt idx="0">
                  <c:v>Site 2 </c:v>
                </c:pt>
              </c:strCache>
            </c:strRef>
          </c:tx>
          <c:spPr>
            <a:ln w="22225" cap="rnd">
              <a:solidFill>
                <a:schemeClr val="accent2"/>
              </a:solidFill>
              <a:round/>
            </a:ln>
            <a:effectLst/>
          </c:spPr>
          <c:marker>
            <c:symbol val="triangle"/>
            <c:size val="5"/>
            <c:spPr>
              <a:solidFill>
                <a:schemeClr val="accent2"/>
              </a:solidFill>
              <a:ln w="9525">
                <a:solidFill>
                  <a:schemeClr val="accent2"/>
                </a:solidFill>
              </a:ln>
              <a:effectLst/>
            </c:spPr>
          </c:marker>
          <c:cat>
            <c:numRef>
              <c:f>'Data for Graphs'!$A$3:$A$12</c:f>
              <c:numCache>
                <c:formatCode>d\-mmm\-yy</c:formatCode>
                <c:ptCount val="10"/>
                <c:pt idx="0">
                  <c:v>45073</c:v>
                </c:pt>
                <c:pt idx="1">
                  <c:v>45353</c:v>
                </c:pt>
                <c:pt idx="2">
                  <c:v>45430</c:v>
                </c:pt>
                <c:pt idx="3">
                  <c:v>45500</c:v>
                </c:pt>
              </c:numCache>
            </c:numRef>
          </c:cat>
          <c:val>
            <c:numRef>
              <c:f>'Data for Graphs'!$F$3:$F$12</c:f>
              <c:numCache>
                <c:formatCode>General</c:formatCode>
                <c:ptCount val="10"/>
                <c:pt idx="2">
                  <c:v>9</c:v>
                </c:pt>
                <c:pt idx="3">
                  <c:v>9</c:v>
                </c:pt>
              </c:numCache>
            </c:numRef>
          </c:val>
          <c:smooth val="0"/>
          <c:extLst>
            <c:ext xmlns:c16="http://schemas.microsoft.com/office/drawing/2014/chart" uri="{C3380CC4-5D6E-409C-BE32-E72D297353CC}">
              <c16:uniqueId val="{00000001-53F6-4F44-807F-DBD89B5D9336}"/>
            </c:ext>
          </c:extLst>
        </c:ser>
        <c:dLbls>
          <c:showLegendKey val="0"/>
          <c:showVal val="0"/>
          <c:showCatName val="0"/>
          <c:showSerName val="0"/>
          <c:showPercent val="0"/>
          <c:showBubbleSize val="0"/>
        </c:dLbls>
        <c:marker val="1"/>
        <c:smooth val="0"/>
        <c:axId val="1285297631"/>
        <c:axId val="1309891727"/>
      </c:lineChart>
      <c:dateAx>
        <c:axId val="1285297631"/>
        <c:scaling>
          <c:orientation val="minMax"/>
        </c:scaling>
        <c:delete val="0"/>
        <c:axPos val="b"/>
        <c:numFmt formatCode="d\-mmm\-yy"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1309891727"/>
        <c:crosses val="autoZero"/>
        <c:auto val="1"/>
        <c:lblOffset val="100"/>
        <c:baseTimeUnit val="months"/>
      </c:dateAx>
      <c:valAx>
        <c:axId val="13098917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1285297631"/>
        <c:crosses val="autoZero"/>
        <c:crossBetween val="between"/>
      </c:valAx>
      <c:spPr>
        <a:noFill/>
        <a:ln>
          <a:solidFill>
            <a:sysClr val="windowText" lastClr="000000"/>
          </a:solid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span"/>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n-US">
                <a:solidFill>
                  <a:sysClr val="windowText" lastClr="000000"/>
                </a:solidFill>
              </a:rPr>
              <a:t>miniSASS</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'Data for Graphs'!$H$2</c:f>
              <c:strCache>
                <c:ptCount val="1"/>
                <c:pt idx="0">
                  <c:v>Site 1 </c:v>
                </c:pt>
              </c:strCache>
            </c:strRef>
          </c:tx>
          <c:spPr>
            <a:ln w="22225" cap="rnd">
              <a:solidFill>
                <a:schemeClr val="accent1"/>
              </a:solidFill>
              <a:round/>
            </a:ln>
            <a:effectLst/>
          </c:spPr>
          <c:marker>
            <c:symbol val="square"/>
            <c:size val="5"/>
            <c:spPr>
              <a:solidFill>
                <a:schemeClr val="accent1"/>
              </a:solidFill>
              <a:ln w="9525">
                <a:solidFill>
                  <a:schemeClr val="accent1"/>
                </a:solidFill>
              </a:ln>
              <a:effectLst/>
            </c:spPr>
          </c:marker>
          <c:cat>
            <c:numRef>
              <c:f>'Data for Graphs'!$A$3:$A$12</c:f>
              <c:numCache>
                <c:formatCode>d\-mmm\-yy</c:formatCode>
                <c:ptCount val="10"/>
                <c:pt idx="0">
                  <c:v>45073</c:v>
                </c:pt>
                <c:pt idx="1">
                  <c:v>45353</c:v>
                </c:pt>
                <c:pt idx="2">
                  <c:v>45430</c:v>
                </c:pt>
                <c:pt idx="3">
                  <c:v>45500</c:v>
                </c:pt>
              </c:numCache>
            </c:numRef>
          </c:cat>
          <c:val>
            <c:numRef>
              <c:f>'Data for Graphs'!$H$3:$H$12</c:f>
              <c:numCache>
                <c:formatCode>General</c:formatCode>
                <c:ptCount val="10"/>
                <c:pt idx="0" formatCode="0.0">
                  <c:v>5</c:v>
                </c:pt>
                <c:pt idx="1">
                  <c:v>4.3</c:v>
                </c:pt>
              </c:numCache>
            </c:numRef>
          </c:val>
          <c:smooth val="0"/>
          <c:extLst>
            <c:ext xmlns:c16="http://schemas.microsoft.com/office/drawing/2014/chart" uri="{C3380CC4-5D6E-409C-BE32-E72D297353CC}">
              <c16:uniqueId val="{00000000-E195-4D0C-A4F7-59E20D018B6A}"/>
            </c:ext>
          </c:extLst>
        </c:ser>
        <c:ser>
          <c:idx val="1"/>
          <c:order val="1"/>
          <c:tx>
            <c:strRef>
              <c:f>'Data for Graphs'!$I$2</c:f>
              <c:strCache>
                <c:ptCount val="1"/>
                <c:pt idx="0">
                  <c:v>Site 2 </c:v>
                </c:pt>
              </c:strCache>
            </c:strRef>
          </c:tx>
          <c:spPr>
            <a:ln w="22225" cap="rnd">
              <a:solidFill>
                <a:schemeClr val="accent2"/>
              </a:solidFill>
              <a:round/>
            </a:ln>
            <a:effectLst/>
          </c:spPr>
          <c:marker>
            <c:symbol val="triangle"/>
            <c:size val="5"/>
            <c:spPr>
              <a:solidFill>
                <a:schemeClr val="accent2"/>
              </a:solidFill>
              <a:ln w="9525">
                <a:solidFill>
                  <a:schemeClr val="accent2"/>
                </a:solidFill>
              </a:ln>
              <a:effectLst/>
            </c:spPr>
          </c:marker>
          <c:cat>
            <c:numRef>
              <c:f>'Data for Graphs'!$A$3:$A$12</c:f>
              <c:numCache>
                <c:formatCode>d\-mmm\-yy</c:formatCode>
                <c:ptCount val="10"/>
                <c:pt idx="0">
                  <c:v>45073</c:v>
                </c:pt>
                <c:pt idx="1">
                  <c:v>45353</c:v>
                </c:pt>
                <c:pt idx="2">
                  <c:v>45430</c:v>
                </c:pt>
                <c:pt idx="3">
                  <c:v>45500</c:v>
                </c:pt>
              </c:numCache>
            </c:numRef>
          </c:cat>
          <c:val>
            <c:numRef>
              <c:f>'Data for Graphs'!$I$3:$I$12</c:f>
              <c:numCache>
                <c:formatCode>General</c:formatCode>
                <c:ptCount val="10"/>
                <c:pt idx="2">
                  <c:v>4.7</c:v>
                </c:pt>
                <c:pt idx="3">
                  <c:v>4.7</c:v>
                </c:pt>
              </c:numCache>
            </c:numRef>
          </c:val>
          <c:smooth val="0"/>
          <c:extLst>
            <c:ext xmlns:c16="http://schemas.microsoft.com/office/drawing/2014/chart" uri="{C3380CC4-5D6E-409C-BE32-E72D297353CC}">
              <c16:uniqueId val="{00000001-E195-4D0C-A4F7-59E20D018B6A}"/>
            </c:ext>
          </c:extLst>
        </c:ser>
        <c:dLbls>
          <c:showLegendKey val="0"/>
          <c:showVal val="0"/>
          <c:showCatName val="0"/>
          <c:showSerName val="0"/>
          <c:showPercent val="0"/>
          <c:showBubbleSize val="0"/>
        </c:dLbls>
        <c:marker val="1"/>
        <c:smooth val="0"/>
        <c:axId val="1285297631"/>
        <c:axId val="1309891727"/>
      </c:lineChart>
      <c:dateAx>
        <c:axId val="1285297631"/>
        <c:scaling>
          <c:orientation val="minMax"/>
        </c:scaling>
        <c:delete val="0"/>
        <c:axPos val="b"/>
        <c:numFmt formatCode="d\-mmm\-yy"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1309891727"/>
        <c:crosses val="autoZero"/>
        <c:auto val="1"/>
        <c:lblOffset val="100"/>
        <c:baseTimeUnit val="months"/>
      </c:dateAx>
      <c:valAx>
        <c:axId val="1309891727"/>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1285297631"/>
        <c:crosses val="autoZero"/>
        <c:crossBetween val="between"/>
      </c:valAx>
      <c:spPr>
        <a:noFill/>
        <a:ln>
          <a:solidFill>
            <a:sysClr val="windowText" lastClr="000000"/>
          </a:solid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span"/>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r>
              <a:rPr lang="en-US">
                <a:solidFill>
                  <a:sysClr val="windowText" lastClr="000000"/>
                </a:solidFill>
              </a:rPr>
              <a:t>Water Clarity</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'Data for Graphs'!$K$2</c:f>
              <c:strCache>
                <c:ptCount val="1"/>
                <c:pt idx="0">
                  <c:v>Site 1 </c:v>
                </c:pt>
              </c:strCache>
            </c:strRef>
          </c:tx>
          <c:spPr>
            <a:ln w="22225" cap="rnd">
              <a:solidFill>
                <a:schemeClr val="accent1"/>
              </a:solidFill>
              <a:round/>
            </a:ln>
            <a:effectLst/>
          </c:spPr>
          <c:marker>
            <c:symbol val="square"/>
            <c:size val="5"/>
            <c:spPr>
              <a:solidFill>
                <a:schemeClr val="accent1"/>
              </a:solidFill>
              <a:ln w="9525">
                <a:solidFill>
                  <a:schemeClr val="accent1"/>
                </a:solidFill>
              </a:ln>
              <a:effectLst/>
            </c:spPr>
          </c:marker>
          <c:cat>
            <c:numRef>
              <c:f>'Data for Graphs'!$A$3:$A$12</c:f>
              <c:numCache>
                <c:formatCode>d\-mmm\-yy</c:formatCode>
                <c:ptCount val="10"/>
                <c:pt idx="0">
                  <c:v>45073</c:v>
                </c:pt>
                <c:pt idx="1">
                  <c:v>45353</c:v>
                </c:pt>
                <c:pt idx="2">
                  <c:v>45430</c:v>
                </c:pt>
                <c:pt idx="3">
                  <c:v>45500</c:v>
                </c:pt>
              </c:numCache>
            </c:numRef>
          </c:cat>
          <c:val>
            <c:numRef>
              <c:f>'Data for Graphs'!$K$3:$K$12</c:f>
              <c:numCache>
                <c:formatCode>General</c:formatCode>
                <c:ptCount val="10"/>
              </c:numCache>
            </c:numRef>
          </c:val>
          <c:smooth val="0"/>
          <c:extLst>
            <c:ext xmlns:c16="http://schemas.microsoft.com/office/drawing/2014/chart" uri="{C3380CC4-5D6E-409C-BE32-E72D297353CC}">
              <c16:uniqueId val="{00000000-0709-4498-9123-F704A5B6CCAC}"/>
            </c:ext>
          </c:extLst>
        </c:ser>
        <c:ser>
          <c:idx val="1"/>
          <c:order val="1"/>
          <c:tx>
            <c:strRef>
              <c:f>'Data for Graphs'!$L$2</c:f>
              <c:strCache>
                <c:ptCount val="1"/>
                <c:pt idx="0">
                  <c:v>Site 2 </c:v>
                </c:pt>
              </c:strCache>
            </c:strRef>
          </c:tx>
          <c:spPr>
            <a:ln w="22225" cap="rnd">
              <a:solidFill>
                <a:schemeClr val="accent2"/>
              </a:solidFill>
              <a:round/>
            </a:ln>
            <a:effectLst/>
          </c:spPr>
          <c:marker>
            <c:symbol val="triangle"/>
            <c:size val="5"/>
            <c:spPr>
              <a:solidFill>
                <a:schemeClr val="accent2"/>
              </a:solidFill>
              <a:ln w="9525">
                <a:solidFill>
                  <a:schemeClr val="accent2"/>
                </a:solidFill>
              </a:ln>
              <a:effectLst/>
            </c:spPr>
          </c:marker>
          <c:cat>
            <c:numRef>
              <c:f>'Data for Graphs'!$A$3:$A$12</c:f>
              <c:numCache>
                <c:formatCode>d\-mmm\-yy</c:formatCode>
                <c:ptCount val="10"/>
                <c:pt idx="0">
                  <c:v>45073</c:v>
                </c:pt>
                <c:pt idx="1">
                  <c:v>45353</c:v>
                </c:pt>
                <c:pt idx="2">
                  <c:v>45430</c:v>
                </c:pt>
                <c:pt idx="3">
                  <c:v>45500</c:v>
                </c:pt>
              </c:numCache>
            </c:numRef>
          </c:cat>
          <c:val>
            <c:numRef>
              <c:f>'Data for Graphs'!$L$3:$L$12</c:f>
              <c:numCache>
                <c:formatCode>General</c:formatCode>
                <c:ptCount val="10"/>
              </c:numCache>
            </c:numRef>
          </c:val>
          <c:smooth val="0"/>
          <c:extLst>
            <c:ext xmlns:c16="http://schemas.microsoft.com/office/drawing/2014/chart" uri="{C3380CC4-5D6E-409C-BE32-E72D297353CC}">
              <c16:uniqueId val="{00000001-0709-4498-9123-F704A5B6CCAC}"/>
            </c:ext>
          </c:extLst>
        </c:ser>
        <c:dLbls>
          <c:showLegendKey val="0"/>
          <c:showVal val="0"/>
          <c:showCatName val="0"/>
          <c:showSerName val="0"/>
          <c:showPercent val="0"/>
          <c:showBubbleSize val="0"/>
        </c:dLbls>
        <c:marker val="1"/>
        <c:smooth val="0"/>
        <c:axId val="1285297631"/>
        <c:axId val="1309891727"/>
      </c:lineChart>
      <c:dateAx>
        <c:axId val="1285297631"/>
        <c:scaling>
          <c:orientation val="minMax"/>
        </c:scaling>
        <c:delete val="0"/>
        <c:axPos val="b"/>
        <c:numFmt formatCode="d\-mmm\-yy"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1309891727"/>
        <c:crosses val="autoZero"/>
        <c:auto val="1"/>
        <c:lblOffset val="100"/>
        <c:baseTimeUnit val="months"/>
      </c:dateAx>
      <c:valAx>
        <c:axId val="13098917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1285297631"/>
        <c:crosses val="autoZero"/>
        <c:crossBetween val="between"/>
      </c:valAx>
      <c:spPr>
        <a:noFill/>
        <a:ln>
          <a:solidFill>
            <a:sysClr val="windowText" lastClr="000000"/>
          </a:solid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span"/>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8.xml.rels><?xml version="1.0" encoding="UTF-8" standalone="yes"?>
<Relationships xmlns="http://schemas.openxmlformats.org/package/2006/relationships"><Relationship Id="rId1" Type="http://schemas.openxmlformats.org/officeDocument/2006/relationships/chart" Target="../charts/chart1.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 Id="rId4"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11</xdr:col>
      <xdr:colOff>123825</xdr:colOff>
      <xdr:row>23</xdr:row>
      <xdr:rowOff>130084</xdr:rowOff>
    </xdr:from>
    <xdr:to>
      <xdr:col>11</xdr:col>
      <xdr:colOff>367665</xdr:colOff>
      <xdr:row>25</xdr:row>
      <xdr:rowOff>38644</xdr:rowOff>
    </xdr:to>
    <xdr:sp macro="" textlink="">
      <xdr:nvSpPr>
        <xdr:cNvPr id="2" name="Oval 1">
          <a:extLst>
            <a:ext uri="{FF2B5EF4-FFF2-40B4-BE49-F238E27FC236}">
              <a16:creationId xmlns:a16="http://schemas.microsoft.com/office/drawing/2014/main" id="{EB75E9B6-014D-4829-A331-2563D0CF0722}"/>
            </a:ext>
          </a:extLst>
        </xdr:cNvPr>
        <xdr:cNvSpPr/>
      </xdr:nvSpPr>
      <xdr:spPr>
        <a:xfrm>
          <a:off x="9168765" y="3833404"/>
          <a:ext cx="243840" cy="228600"/>
        </a:xfrm>
        <a:prstGeom prst="ellipse">
          <a:avLst/>
        </a:prstGeom>
        <a:noFill/>
        <a:ln w="190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11</xdr:col>
      <xdr:colOff>123825</xdr:colOff>
      <xdr:row>23</xdr:row>
      <xdr:rowOff>130084</xdr:rowOff>
    </xdr:from>
    <xdr:to>
      <xdr:col>11</xdr:col>
      <xdr:colOff>367665</xdr:colOff>
      <xdr:row>25</xdr:row>
      <xdr:rowOff>38644</xdr:rowOff>
    </xdr:to>
    <xdr:sp macro="" textlink="">
      <xdr:nvSpPr>
        <xdr:cNvPr id="3" name="Oval 2">
          <a:extLst>
            <a:ext uri="{FF2B5EF4-FFF2-40B4-BE49-F238E27FC236}">
              <a16:creationId xmlns:a16="http://schemas.microsoft.com/office/drawing/2014/main" id="{AC5D7C6B-EF44-4B86-8CF5-B8843A281E09}"/>
            </a:ext>
          </a:extLst>
        </xdr:cNvPr>
        <xdr:cNvSpPr/>
      </xdr:nvSpPr>
      <xdr:spPr>
        <a:xfrm>
          <a:off x="9180739" y="3896541"/>
          <a:ext cx="243840" cy="235132"/>
        </a:xfrm>
        <a:prstGeom prst="ellipse">
          <a:avLst/>
        </a:prstGeom>
        <a:noFill/>
        <a:ln w="190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11</xdr:col>
      <xdr:colOff>123825</xdr:colOff>
      <xdr:row>50</xdr:row>
      <xdr:rowOff>140970</xdr:rowOff>
    </xdr:from>
    <xdr:to>
      <xdr:col>11</xdr:col>
      <xdr:colOff>367665</xdr:colOff>
      <xdr:row>52</xdr:row>
      <xdr:rowOff>49530</xdr:rowOff>
    </xdr:to>
    <xdr:sp macro="" textlink="">
      <xdr:nvSpPr>
        <xdr:cNvPr id="2" name="Oval 1">
          <a:extLst>
            <a:ext uri="{FF2B5EF4-FFF2-40B4-BE49-F238E27FC236}">
              <a16:creationId xmlns:a16="http://schemas.microsoft.com/office/drawing/2014/main" id="{A33CC433-1044-106F-F104-7DD7FFB92D5D}"/>
            </a:ext>
          </a:extLst>
        </xdr:cNvPr>
        <xdr:cNvSpPr/>
      </xdr:nvSpPr>
      <xdr:spPr>
        <a:xfrm>
          <a:off x="9163050" y="8256270"/>
          <a:ext cx="243840" cy="232410"/>
        </a:xfrm>
        <a:prstGeom prst="ellipse">
          <a:avLst/>
        </a:prstGeom>
        <a:noFill/>
        <a:ln w="190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15</xdr:col>
      <xdr:colOff>123825</xdr:colOff>
      <xdr:row>25</xdr:row>
      <xdr:rowOff>133350</xdr:rowOff>
    </xdr:from>
    <xdr:to>
      <xdr:col>15</xdr:col>
      <xdr:colOff>360045</xdr:colOff>
      <xdr:row>27</xdr:row>
      <xdr:rowOff>45720</xdr:rowOff>
    </xdr:to>
    <xdr:sp macro="" textlink="">
      <xdr:nvSpPr>
        <xdr:cNvPr id="5" name="Oval 4">
          <a:extLst>
            <a:ext uri="{FF2B5EF4-FFF2-40B4-BE49-F238E27FC236}">
              <a16:creationId xmlns:a16="http://schemas.microsoft.com/office/drawing/2014/main" id="{BBDDF5C0-64E0-4EEB-A1B0-4FAE7218F2F4}"/>
            </a:ext>
          </a:extLst>
        </xdr:cNvPr>
        <xdr:cNvSpPr/>
      </xdr:nvSpPr>
      <xdr:spPr>
        <a:xfrm>
          <a:off x="13001625" y="4200525"/>
          <a:ext cx="236220" cy="236220"/>
        </a:xfrm>
        <a:prstGeom prst="ellipse">
          <a:avLst/>
        </a:prstGeom>
        <a:noFill/>
        <a:ln w="190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15</xdr:col>
      <xdr:colOff>142875</xdr:colOff>
      <xdr:row>30</xdr:row>
      <xdr:rowOff>133350</xdr:rowOff>
    </xdr:from>
    <xdr:to>
      <xdr:col>15</xdr:col>
      <xdr:colOff>382905</xdr:colOff>
      <xdr:row>32</xdr:row>
      <xdr:rowOff>53340</xdr:rowOff>
    </xdr:to>
    <xdr:sp macro="" textlink="">
      <xdr:nvSpPr>
        <xdr:cNvPr id="6" name="Oval 5">
          <a:extLst>
            <a:ext uri="{FF2B5EF4-FFF2-40B4-BE49-F238E27FC236}">
              <a16:creationId xmlns:a16="http://schemas.microsoft.com/office/drawing/2014/main" id="{64BDD497-E6CC-499B-858C-6E7E6D899C2A}"/>
            </a:ext>
          </a:extLst>
        </xdr:cNvPr>
        <xdr:cNvSpPr/>
      </xdr:nvSpPr>
      <xdr:spPr>
        <a:xfrm>
          <a:off x="13020675" y="5010150"/>
          <a:ext cx="240030" cy="243840"/>
        </a:xfrm>
        <a:prstGeom prst="ellipse">
          <a:avLst/>
        </a:prstGeom>
        <a:noFill/>
        <a:ln w="190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11</xdr:col>
      <xdr:colOff>127000</xdr:colOff>
      <xdr:row>17</xdr:row>
      <xdr:rowOff>155223</xdr:rowOff>
    </xdr:from>
    <xdr:to>
      <xdr:col>11</xdr:col>
      <xdr:colOff>352778</xdr:colOff>
      <xdr:row>19</xdr:row>
      <xdr:rowOff>49389</xdr:rowOff>
    </xdr:to>
    <xdr:sp macro="" textlink="">
      <xdr:nvSpPr>
        <xdr:cNvPr id="2" name="Oval 1">
          <a:extLst>
            <a:ext uri="{FF2B5EF4-FFF2-40B4-BE49-F238E27FC236}">
              <a16:creationId xmlns:a16="http://schemas.microsoft.com/office/drawing/2014/main" id="{BC79E790-8E71-479B-B7E0-5BAA7A62344B}"/>
            </a:ext>
          </a:extLst>
        </xdr:cNvPr>
        <xdr:cNvSpPr/>
      </xdr:nvSpPr>
      <xdr:spPr>
        <a:xfrm>
          <a:off x="9408160" y="2898423"/>
          <a:ext cx="225778" cy="214206"/>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15</xdr:col>
      <xdr:colOff>131234</xdr:colOff>
      <xdr:row>30</xdr:row>
      <xdr:rowOff>138290</xdr:rowOff>
    </xdr:from>
    <xdr:to>
      <xdr:col>15</xdr:col>
      <xdr:colOff>357012</xdr:colOff>
      <xdr:row>32</xdr:row>
      <xdr:rowOff>32456</xdr:rowOff>
    </xdr:to>
    <xdr:sp macro="" textlink="">
      <xdr:nvSpPr>
        <xdr:cNvPr id="3" name="Oval 2">
          <a:extLst>
            <a:ext uri="{FF2B5EF4-FFF2-40B4-BE49-F238E27FC236}">
              <a16:creationId xmlns:a16="http://schemas.microsoft.com/office/drawing/2014/main" id="{0344B6EA-12F2-4384-A3B2-730A6DF3FCA6}"/>
            </a:ext>
          </a:extLst>
        </xdr:cNvPr>
        <xdr:cNvSpPr/>
      </xdr:nvSpPr>
      <xdr:spPr>
        <a:xfrm>
          <a:off x="13252874" y="4961750"/>
          <a:ext cx="225778" cy="214206"/>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11</xdr:col>
      <xdr:colOff>123825</xdr:colOff>
      <xdr:row>23</xdr:row>
      <xdr:rowOff>130084</xdr:rowOff>
    </xdr:from>
    <xdr:to>
      <xdr:col>11</xdr:col>
      <xdr:colOff>367665</xdr:colOff>
      <xdr:row>25</xdr:row>
      <xdr:rowOff>38644</xdr:rowOff>
    </xdr:to>
    <xdr:sp macro="" textlink="">
      <xdr:nvSpPr>
        <xdr:cNvPr id="2" name="Oval 1">
          <a:extLst>
            <a:ext uri="{FF2B5EF4-FFF2-40B4-BE49-F238E27FC236}">
              <a16:creationId xmlns:a16="http://schemas.microsoft.com/office/drawing/2014/main" id="{2B0CF0AE-1AAF-448F-AA6D-FADDB62DA420}"/>
            </a:ext>
          </a:extLst>
        </xdr:cNvPr>
        <xdr:cNvSpPr/>
      </xdr:nvSpPr>
      <xdr:spPr>
        <a:xfrm>
          <a:off x="9164955" y="3877219"/>
          <a:ext cx="238125" cy="228600"/>
        </a:xfrm>
        <a:prstGeom prst="ellipse">
          <a:avLst/>
        </a:prstGeom>
        <a:noFill/>
        <a:ln w="190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9</xdr:col>
      <xdr:colOff>126206</xdr:colOff>
      <xdr:row>50</xdr:row>
      <xdr:rowOff>140561</xdr:rowOff>
    </xdr:from>
    <xdr:to>
      <xdr:col>9</xdr:col>
      <xdr:colOff>366236</xdr:colOff>
      <xdr:row>52</xdr:row>
      <xdr:rowOff>43406</xdr:rowOff>
    </xdr:to>
    <xdr:sp macro="" textlink="">
      <xdr:nvSpPr>
        <xdr:cNvPr id="3" name="Oval 2">
          <a:extLst>
            <a:ext uri="{FF2B5EF4-FFF2-40B4-BE49-F238E27FC236}">
              <a16:creationId xmlns:a16="http://schemas.microsoft.com/office/drawing/2014/main" id="{0AE9132B-2320-47C5-81E6-5D5A991CF5CE}"/>
            </a:ext>
          </a:extLst>
        </xdr:cNvPr>
        <xdr:cNvSpPr/>
      </xdr:nvSpPr>
      <xdr:spPr>
        <a:xfrm>
          <a:off x="8210550" y="8474936"/>
          <a:ext cx="240030" cy="236220"/>
        </a:xfrm>
        <a:prstGeom prst="ellipse">
          <a:avLst/>
        </a:prstGeom>
        <a:noFill/>
        <a:ln w="190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10</xdr:col>
      <xdr:colOff>145256</xdr:colOff>
      <xdr:row>50</xdr:row>
      <xdr:rowOff>140561</xdr:rowOff>
    </xdr:from>
    <xdr:to>
      <xdr:col>10</xdr:col>
      <xdr:colOff>385286</xdr:colOff>
      <xdr:row>52</xdr:row>
      <xdr:rowOff>43406</xdr:rowOff>
    </xdr:to>
    <xdr:sp macro="" textlink="">
      <xdr:nvSpPr>
        <xdr:cNvPr id="2" name="Oval 1">
          <a:extLst>
            <a:ext uri="{FF2B5EF4-FFF2-40B4-BE49-F238E27FC236}">
              <a16:creationId xmlns:a16="http://schemas.microsoft.com/office/drawing/2014/main" id="{1DFBB29F-8CFC-4EA5-9F15-46D4D0DD55FC}"/>
            </a:ext>
          </a:extLst>
        </xdr:cNvPr>
        <xdr:cNvSpPr/>
      </xdr:nvSpPr>
      <xdr:spPr>
        <a:xfrm>
          <a:off x="8698706" y="8255861"/>
          <a:ext cx="240030" cy="226695"/>
        </a:xfrm>
        <a:prstGeom prst="ellipse">
          <a:avLst/>
        </a:prstGeom>
        <a:noFill/>
        <a:ln w="1905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a:t>A</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330380</xdr:colOff>
      <xdr:row>6</xdr:row>
      <xdr:rowOff>87599</xdr:rowOff>
    </xdr:from>
    <xdr:to>
      <xdr:col>15</xdr:col>
      <xdr:colOff>401748</xdr:colOff>
      <xdr:row>30</xdr:row>
      <xdr:rowOff>76207</xdr:rowOff>
    </xdr:to>
    <xdr:graphicFrame macro="">
      <xdr:nvGraphicFramePr>
        <xdr:cNvPr id="2" name="Chart 1">
          <a:extLst>
            <a:ext uri="{FF2B5EF4-FFF2-40B4-BE49-F238E27FC236}">
              <a16:creationId xmlns:a16="http://schemas.microsoft.com/office/drawing/2014/main" id="{641F8763-B4B7-4F23-9719-090B288E77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598715</xdr:colOff>
      <xdr:row>12</xdr:row>
      <xdr:rowOff>137432</xdr:rowOff>
    </xdr:from>
    <xdr:to>
      <xdr:col>18</xdr:col>
      <xdr:colOff>405493</xdr:colOff>
      <xdr:row>14</xdr:row>
      <xdr:rowOff>74840</xdr:rowOff>
    </xdr:to>
    <xdr:sp macro="" textlink="">
      <xdr:nvSpPr>
        <xdr:cNvPr id="3" name="TextBox 2">
          <a:extLst>
            <a:ext uri="{FF2B5EF4-FFF2-40B4-BE49-F238E27FC236}">
              <a16:creationId xmlns:a16="http://schemas.microsoft.com/office/drawing/2014/main" id="{C2117642-4EDD-4BE9-97DE-DC335A7AABD3}"/>
            </a:ext>
          </a:extLst>
        </xdr:cNvPr>
        <xdr:cNvSpPr txBox="1"/>
      </xdr:nvSpPr>
      <xdr:spPr>
        <a:xfrm>
          <a:off x="10961915" y="2911112"/>
          <a:ext cx="416378" cy="3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a:t>E/F</a:t>
          </a:r>
        </a:p>
      </xdr:txBody>
    </xdr:sp>
    <xdr:clientData/>
  </xdr:twoCellAnchor>
</xdr:wsDr>
</file>

<file path=xl/drawings/drawing9.xml><?xml version="1.0" encoding="utf-8"?>
<c:userShapes xmlns:c="http://schemas.openxmlformats.org/drawingml/2006/chart">
  <cdr:relSizeAnchor xmlns:cdr="http://schemas.openxmlformats.org/drawingml/2006/chartDrawing">
    <cdr:from>
      <cdr:x>0.15726</cdr:x>
      <cdr:y>0.71326</cdr:y>
    </cdr:from>
    <cdr:to>
      <cdr:x>0.22601</cdr:x>
      <cdr:y>0.78718</cdr:y>
    </cdr:to>
    <cdr:sp macro="" textlink="">
      <cdr:nvSpPr>
        <cdr:cNvPr id="20" name="TextBox 4">
          <a:extLst xmlns:a="http://schemas.openxmlformats.org/drawingml/2006/main">
            <a:ext uri="{FF2B5EF4-FFF2-40B4-BE49-F238E27FC236}">
              <a16:creationId xmlns:a16="http://schemas.microsoft.com/office/drawing/2014/main" id="{990AF92A-DF8F-FCC2-C21D-AB9702F2324E}"/>
            </a:ext>
          </a:extLst>
        </cdr:cNvPr>
        <cdr:cNvSpPr txBox="1"/>
      </cdr:nvSpPr>
      <cdr:spPr>
        <a:xfrm xmlns:a="http://schemas.openxmlformats.org/drawingml/2006/main">
          <a:off x="1145626" y="3192508"/>
          <a:ext cx="500842" cy="330861"/>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1200" b="1"/>
            <a:t>E/F</a:t>
          </a:r>
        </a:p>
      </cdr:txBody>
    </cdr:sp>
  </cdr:relSizeAnchor>
  <cdr:relSizeAnchor xmlns:cdr="http://schemas.openxmlformats.org/drawingml/2006/chartDrawing">
    <cdr:from>
      <cdr:x>0.32984</cdr:x>
      <cdr:y>0.71137</cdr:y>
    </cdr:from>
    <cdr:to>
      <cdr:x>0.39859</cdr:x>
      <cdr:y>0.78529</cdr:y>
    </cdr:to>
    <cdr:sp macro="" textlink="">
      <cdr:nvSpPr>
        <cdr:cNvPr id="21" name="TextBox 4">
          <a:extLst xmlns:a="http://schemas.openxmlformats.org/drawingml/2006/main">
            <a:ext uri="{FF2B5EF4-FFF2-40B4-BE49-F238E27FC236}">
              <a16:creationId xmlns:a16="http://schemas.microsoft.com/office/drawing/2014/main" id="{990AF92A-DF8F-FCC2-C21D-AB9702F2324E}"/>
            </a:ext>
          </a:extLst>
        </cdr:cNvPr>
        <cdr:cNvSpPr txBox="1"/>
      </cdr:nvSpPr>
      <cdr:spPr>
        <a:xfrm xmlns:a="http://schemas.openxmlformats.org/drawingml/2006/main">
          <a:off x="2402853" y="3184041"/>
          <a:ext cx="500842" cy="330861"/>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1200" b="1"/>
            <a:t>D</a:t>
          </a:r>
        </a:p>
      </cdr:txBody>
    </cdr:sp>
  </cdr:relSizeAnchor>
  <cdr:relSizeAnchor xmlns:cdr="http://schemas.openxmlformats.org/drawingml/2006/chartDrawing">
    <cdr:from>
      <cdr:x>0.4312</cdr:x>
      <cdr:y>0.71087</cdr:y>
    </cdr:from>
    <cdr:to>
      <cdr:x>0.49995</cdr:x>
      <cdr:y>0.7848</cdr:y>
    </cdr:to>
    <cdr:sp macro="" textlink="">
      <cdr:nvSpPr>
        <cdr:cNvPr id="22" name="TextBox 4">
          <a:extLst xmlns:a="http://schemas.openxmlformats.org/drawingml/2006/main">
            <a:ext uri="{FF2B5EF4-FFF2-40B4-BE49-F238E27FC236}">
              <a16:creationId xmlns:a16="http://schemas.microsoft.com/office/drawing/2014/main" id="{990AF92A-DF8F-FCC2-C21D-AB9702F2324E}"/>
            </a:ext>
          </a:extLst>
        </cdr:cNvPr>
        <cdr:cNvSpPr txBox="1"/>
      </cdr:nvSpPr>
      <cdr:spPr>
        <a:xfrm xmlns:a="http://schemas.openxmlformats.org/drawingml/2006/main">
          <a:off x="3141288" y="3181810"/>
          <a:ext cx="500841" cy="330907"/>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1200" b="1"/>
            <a:t>C</a:t>
          </a:r>
        </a:p>
      </cdr:txBody>
    </cdr:sp>
  </cdr:relSizeAnchor>
  <cdr:relSizeAnchor xmlns:cdr="http://schemas.openxmlformats.org/drawingml/2006/chartDrawing">
    <cdr:from>
      <cdr:x>0.59617</cdr:x>
      <cdr:y>0.70709</cdr:y>
    </cdr:from>
    <cdr:to>
      <cdr:x>0.66492</cdr:x>
      <cdr:y>0.78102</cdr:y>
    </cdr:to>
    <cdr:sp macro="" textlink="">
      <cdr:nvSpPr>
        <cdr:cNvPr id="23" name="TextBox 4">
          <a:extLst xmlns:a="http://schemas.openxmlformats.org/drawingml/2006/main">
            <a:ext uri="{FF2B5EF4-FFF2-40B4-BE49-F238E27FC236}">
              <a16:creationId xmlns:a16="http://schemas.microsoft.com/office/drawing/2014/main" id="{990AF92A-DF8F-FCC2-C21D-AB9702F2324E}"/>
            </a:ext>
          </a:extLst>
        </cdr:cNvPr>
        <cdr:cNvSpPr txBox="1"/>
      </cdr:nvSpPr>
      <cdr:spPr>
        <a:xfrm xmlns:a="http://schemas.openxmlformats.org/drawingml/2006/main">
          <a:off x="4343092" y="3164877"/>
          <a:ext cx="500842" cy="330907"/>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1200" b="1"/>
            <a:t>B</a:t>
          </a:r>
        </a:p>
      </cdr:txBody>
    </cdr:sp>
  </cdr:relSizeAnchor>
  <cdr:relSizeAnchor xmlns:cdr="http://schemas.openxmlformats.org/drawingml/2006/chartDrawing">
    <cdr:from>
      <cdr:x>0.8231</cdr:x>
      <cdr:y>0.7038</cdr:y>
    </cdr:from>
    <cdr:to>
      <cdr:x>0.88209</cdr:x>
      <cdr:y>0.78057</cdr:y>
    </cdr:to>
    <cdr:sp macro="" textlink="">
      <cdr:nvSpPr>
        <cdr:cNvPr id="24" name="TextBox 4">
          <a:extLst xmlns:a="http://schemas.openxmlformats.org/drawingml/2006/main">
            <a:ext uri="{FF2B5EF4-FFF2-40B4-BE49-F238E27FC236}">
              <a16:creationId xmlns:a16="http://schemas.microsoft.com/office/drawing/2014/main" id="{990AF92A-DF8F-FCC2-C21D-AB9702F2324E}"/>
            </a:ext>
          </a:extLst>
        </cdr:cNvPr>
        <cdr:cNvSpPr txBox="1"/>
      </cdr:nvSpPr>
      <cdr:spPr>
        <a:xfrm xmlns:a="http://schemas.openxmlformats.org/drawingml/2006/main">
          <a:off x="5996290" y="3150175"/>
          <a:ext cx="429730" cy="343626"/>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1200" b="1"/>
            <a:t>A</a:t>
          </a:r>
        </a:p>
      </cdr:txBody>
    </cdr:sp>
  </cdr:relSizeAnchor>
</c:userShapes>
</file>

<file path=xl/drawings/drawing10.xml><?xml version="1.0" encoding="utf-8"?>
<xdr:wsDr xmlns:xdr="http://schemas.openxmlformats.org/drawingml/2006/spreadsheetDrawing" xmlns:a="http://schemas.openxmlformats.org/drawingml/2006/main">
  <xdr:twoCellAnchor>
    <xdr:from>
      <xdr:col>1</xdr:col>
      <xdr:colOff>15240</xdr:colOff>
      <xdr:row>13</xdr:row>
      <xdr:rowOff>24765</xdr:rowOff>
    </xdr:from>
    <xdr:to>
      <xdr:col>6</xdr:col>
      <xdr:colOff>657225</xdr:colOff>
      <xdr:row>28</xdr:row>
      <xdr:rowOff>53340</xdr:rowOff>
    </xdr:to>
    <xdr:graphicFrame macro="">
      <xdr:nvGraphicFramePr>
        <xdr:cNvPr id="2" name="Chart 1">
          <a:extLst>
            <a:ext uri="{FF2B5EF4-FFF2-40B4-BE49-F238E27FC236}">
              <a16:creationId xmlns:a16="http://schemas.microsoft.com/office/drawing/2014/main" id="{194BF840-7C9B-4195-B293-DD31B47221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4445</xdr:colOff>
      <xdr:row>13</xdr:row>
      <xdr:rowOff>7620</xdr:rowOff>
    </xdr:from>
    <xdr:to>
      <xdr:col>15</xdr:col>
      <xdr:colOff>255270</xdr:colOff>
      <xdr:row>28</xdr:row>
      <xdr:rowOff>33020</xdr:rowOff>
    </xdr:to>
    <xdr:graphicFrame macro="">
      <xdr:nvGraphicFramePr>
        <xdr:cNvPr id="3" name="Chart 2">
          <a:extLst>
            <a:ext uri="{FF2B5EF4-FFF2-40B4-BE49-F238E27FC236}">
              <a16:creationId xmlns:a16="http://schemas.microsoft.com/office/drawing/2014/main" id="{7C70AD18-45F5-40E9-BD39-4B7FB16B5B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29</xdr:row>
      <xdr:rowOff>175260</xdr:rowOff>
    </xdr:from>
    <xdr:to>
      <xdr:col>6</xdr:col>
      <xdr:colOff>639445</xdr:colOff>
      <xdr:row>45</xdr:row>
      <xdr:rowOff>20955</xdr:rowOff>
    </xdr:to>
    <xdr:graphicFrame macro="">
      <xdr:nvGraphicFramePr>
        <xdr:cNvPr id="4" name="Chart 3">
          <a:extLst>
            <a:ext uri="{FF2B5EF4-FFF2-40B4-BE49-F238E27FC236}">
              <a16:creationId xmlns:a16="http://schemas.microsoft.com/office/drawing/2014/main" id="{705FB145-3C9B-4F58-A150-A3BC449828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0</xdr:colOff>
      <xdr:row>29</xdr:row>
      <xdr:rowOff>175260</xdr:rowOff>
    </xdr:from>
    <xdr:to>
      <xdr:col>15</xdr:col>
      <xdr:colOff>254000</xdr:colOff>
      <xdr:row>45</xdr:row>
      <xdr:rowOff>17780</xdr:rowOff>
    </xdr:to>
    <xdr:graphicFrame macro="">
      <xdr:nvGraphicFramePr>
        <xdr:cNvPr id="5" name="Chart 4">
          <a:extLst>
            <a:ext uri="{FF2B5EF4-FFF2-40B4-BE49-F238E27FC236}">
              <a16:creationId xmlns:a16="http://schemas.microsoft.com/office/drawing/2014/main" id="{BF53DF69-5B8A-4FDB-A8E0-A09DEEF9CA5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lane-OMI\OneDrive%20-%20OMI\Documents\Projects\East%20Plats\Western%20Limb\Results\Biomon\WL%20Biomon%20Results%20Inputs%20&amp;%20Outputs.xlsx" TargetMode="External"/><Relationship Id="rId1" Type="http://schemas.openxmlformats.org/officeDocument/2006/relationships/externalLinkPath" Target="file:///C:\Users\Elane-OMI\OneDrive%20-%20OMI\Documents\Projects\East%20Plats\Western%20Limb\Results\Biomon\WL%20Biomon%20Results%20Inputs%20&amp;%20Output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Vars for Report"/>
      <sheetName val="ZFBIO1"/>
      <sheetName val="ZFBIO1A"/>
      <sheetName val="ZFBIO2"/>
      <sheetName val="ZFBIO3"/>
      <sheetName val="KBIO1"/>
      <sheetName val="KBIO2"/>
      <sheetName val="KBIO3"/>
      <sheetName val="Sampling Dates"/>
      <sheetName val="WQ Tables"/>
      <sheetName val="Data for WQ Graphs"/>
      <sheetName val="WQ Graphs"/>
      <sheetName val="Inverts Tables "/>
      <sheetName val="Data for Inverts Graphs"/>
      <sheetName val="Inverts Graphs"/>
      <sheetName val="SASS Biological bands"/>
    </sheetNames>
    <sheetDataSet>
      <sheetData sheetId="0">
        <row r="6">
          <cell r="D6">
            <v>45352</v>
          </cell>
        </row>
      </sheetData>
      <sheetData sheetId="1">
        <row r="1">
          <cell r="A1">
            <v>1</v>
          </cell>
          <cell r="C1" t="e">
            <v>#REF!</v>
          </cell>
          <cell r="D1" t="e">
            <v>#REF!</v>
          </cell>
          <cell r="E1" t="e">
            <v>#REF!</v>
          </cell>
          <cell r="G1" t="e">
            <v>#REF!</v>
          </cell>
          <cell r="H1" t="e">
            <v>#REF!</v>
          </cell>
          <cell r="J1" t="e">
            <v>#REF!</v>
          </cell>
        </row>
        <row r="6">
          <cell r="C6" t="str">
            <v>pH Value @ 25°C</v>
          </cell>
          <cell r="D6" t="str">
            <v>Electrical Conductivity in mS/m @ 25°C</v>
          </cell>
          <cell r="E6" t="str">
            <v>Dissolved oxygen (mg/l)</v>
          </cell>
          <cell r="G6" t="str">
            <v>Temperature</v>
          </cell>
          <cell r="H6" t="str">
            <v>SASS Score</v>
          </cell>
          <cell r="I6" t="str">
            <v>No. of Taxa</v>
          </cell>
          <cell r="J6" t="str">
            <v>ASPT Score</v>
          </cell>
        </row>
        <row r="7">
          <cell r="C7">
            <v>7.625</v>
          </cell>
          <cell r="D7">
            <v>62.1</v>
          </cell>
          <cell r="E7">
            <v>6.0750000000000002</v>
          </cell>
          <cell r="G7">
            <v>21.5</v>
          </cell>
          <cell r="H7">
            <v>42.75</v>
          </cell>
          <cell r="I7">
            <v>11.75</v>
          </cell>
          <cell r="J7">
            <v>3.6</v>
          </cell>
        </row>
        <row r="10">
          <cell r="C10">
            <v>7.8</v>
          </cell>
          <cell r="D10">
            <v>56</v>
          </cell>
          <cell r="E10">
            <v>6.4</v>
          </cell>
          <cell r="G10">
            <v>24</v>
          </cell>
          <cell r="H10">
            <v>47</v>
          </cell>
          <cell r="I10">
            <v>13</v>
          </cell>
          <cell r="J10">
            <v>3.6</v>
          </cell>
        </row>
        <row r="11">
          <cell r="C11">
            <v>7.6</v>
          </cell>
          <cell r="D11">
            <v>66</v>
          </cell>
          <cell r="E11">
            <v>8.6</v>
          </cell>
          <cell r="G11">
            <v>17</v>
          </cell>
          <cell r="H11">
            <v>35</v>
          </cell>
          <cell r="I11">
            <v>10</v>
          </cell>
          <cell r="J11">
            <v>3.5</v>
          </cell>
        </row>
        <row r="12">
          <cell r="C12">
            <v>7.8</v>
          </cell>
          <cell r="D12">
            <v>61.4</v>
          </cell>
          <cell r="E12">
            <v>6.3</v>
          </cell>
          <cell r="G12">
            <v>26</v>
          </cell>
          <cell r="H12">
            <v>56</v>
          </cell>
          <cell r="I12">
            <v>15</v>
          </cell>
          <cell r="J12">
            <v>3.7</v>
          </cell>
        </row>
        <row r="13">
          <cell r="C13">
            <v>7.3</v>
          </cell>
          <cell r="D13">
            <v>65</v>
          </cell>
          <cell r="E13">
            <v>3</v>
          </cell>
          <cell r="G13">
            <v>19</v>
          </cell>
          <cell r="H13">
            <v>33</v>
          </cell>
          <cell r="I13">
            <v>9</v>
          </cell>
          <cell r="J13">
            <v>3.6</v>
          </cell>
        </row>
      </sheetData>
      <sheetData sheetId="2">
        <row r="1">
          <cell r="C1" t="e">
            <v>#REF!</v>
          </cell>
          <cell r="D1" t="e">
            <v>#REF!</v>
          </cell>
          <cell r="E1" t="e">
            <v>#REF!</v>
          </cell>
          <cell r="G1" t="e">
            <v>#REF!</v>
          </cell>
          <cell r="H1" t="e">
            <v>#REF!</v>
          </cell>
          <cell r="J1" t="e">
            <v>#REF!</v>
          </cell>
        </row>
        <row r="6">
          <cell r="C6" t="str">
            <v>pH Value @ 25°C</v>
          </cell>
          <cell r="D6" t="str">
            <v>Electrical Conductivity in mS/m @ 25°C</v>
          </cell>
          <cell r="E6" t="str">
            <v>Dissolved oxygen (mg/l)</v>
          </cell>
          <cell r="G6" t="str">
            <v>Temperature</v>
          </cell>
          <cell r="H6" t="str">
            <v>SASS Score</v>
          </cell>
          <cell r="I6" t="str">
            <v>No. of Taxa</v>
          </cell>
          <cell r="J6" t="str">
            <v>ASPT Score</v>
          </cell>
        </row>
        <row r="7">
          <cell r="C7">
            <v>7.8224999999999998</v>
          </cell>
          <cell r="D7">
            <v>60.7</v>
          </cell>
          <cell r="E7">
            <v>4.6750000000000007</v>
          </cell>
          <cell r="G7">
            <v>20.774999999999999</v>
          </cell>
          <cell r="H7">
            <v>47.75</v>
          </cell>
          <cell r="I7">
            <v>11.5</v>
          </cell>
          <cell r="J7">
            <v>4.1522727272727273</v>
          </cell>
        </row>
        <row r="13">
          <cell r="C13">
            <v>7.2</v>
          </cell>
          <cell r="D13">
            <v>67</v>
          </cell>
          <cell r="E13">
            <v>4</v>
          </cell>
          <cell r="G13">
            <v>17</v>
          </cell>
          <cell r="H13">
            <v>56</v>
          </cell>
          <cell r="I13">
            <v>14</v>
          </cell>
          <cell r="J13">
            <v>4</v>
          </cell>
        </row>
        <row r="14">
          <cell r="C14">
            <v>8.52</v>
          </cell>
          <cell r="D14">
            <v>58.1</v>
          </cell>
          <cell r="E14">
            <v>5.3</v>
          </cell>
          <cell r="G14">
            <v>23</v>
          </cell>
          <cell r="H14">
            <v>46</v>
          </cell>
          <cell r="I14">
            <v>11</v>
          </cell>
          <cell r="J14">
            <v>4.1818181818181817</v>
          </cell>
        </row>
        <row r="15">
          <cell r="C15">
            <v>7.5</v>
          </cell>
          <cell r="D15">
            <v>62</v>
          </cell>
          <cell r="E15">
            <v>5.3</v>
          </cell>
          <cell r="G15">
            <v>17.5</v>
          </cell>
          <cell r="H15">
            <v>37</v>
          </cell>
          <cell r="I15">
            <v>10</v>
          </cell>
          <cell r="J15">
            <v>3.7</v>
          </cell>
        </row>
        <row r="16">
          <cell r="C16">
            <v>8.07</v>
          </cell>
          <cell r="D16">
            <v>55.7</v>
          </cell>
          <cell r="E16">
            <v>4.0999999999999996</v>
          </cell>
          <cell r="G16">
            <v>25.6</v>
          </cell>
          <cell r="H16">
            <v>52</v>
          </cell>
          <cell r="I16">
            <v>11</v>
          </cell>
          <cell r="J16">
            <v>4.7272727272727275</v>
          </cell>
        </row>
      </sheetData>
      <sheetData sheetId="3">
        <row r="1">
          <cell r="C1" t="e">
            <v>#REF!</v>
          </cell>
          <cell r="D1" t="e">
            <v>#REF!</v>
          </cell>
          <cell r="E1" t="e">
            <v>#REF!</v>
          </cell>
          <cell r="G1" t="e">
            <v>#REF!</v>
          </cell>
          <cell r="H1" t="e">
            <v>#REF!</v>
          </cell>
        </row>
        <row r="6">
          <cell r="C6" t="str">
            <v>pH Value @ 25°C</v>
          </cell>
          <cell r="D6" t="str">
            <v>Electrical Conductivity in mS/m @ 25°C</v>
          </cell>
          <cell r="E6" t="str">
            <v>Dissolved oxygen (mg/l)</v>
          </cell>
          <cell r="G6" t="str">
            <v>Temperature</v>
          </cell>
          <cell r="H6" t="str">
            <v>SASS Score</v>
          </cell>
          <cell r="I6" t="str">
            <v>No. of Taxa</v>
          </cell>
          <cell r="J6" t="str">
            <v>ASPT Score</v>
          </cell>
        </row>
        <row r="7">
          <cell r="C7">
            <v>7.7666666666666666</v>
          </cell>
          <cell r="D7">
            <v>59.35</v>
          </cell>
          <cell r="E7">
            <v>6.5</v>
          </cell>
          <cell r="G7">
            <v>20.666666666666668</v>
          </cell>
          <cell r="H7">
            <v>49.833333333333336</v>
          </cell>
          <cell r="I7">
            <v>11.333333333333334</v>
          </cell>
          <cell r="J7">
            <v>4.4198532948532945</v>
          </cell>
        </row>
        <row r="10">
          <cell r="C10">
            <v>7.9</v>
          </cell>
          <cell r="D10">
            <v>56</v>
          </cell>
          <cell r="E10">
            <v>6.6</v>
          </cell>
          <cell r="G10">
            <v>27</v>
          </cell>
          <cell r="H10">
            <v>64</v>
          </cell>
          <cell r="I10">
            <v>14</v>
          </cell>
          <cell r="J10">
            <v>4.5714285714285712</v>
          </cell>
        </row>
        <row r="11">
          <cell r="C11">
            <v>7.5</v>
          </cell>
          <cell r="D11">
            <v>62</v>
          </cell>
          <cell r="E11">
            <v>9.3000000000000007</v>
          </cell>
          <cell r="G11">
            <v>13</v>
          </cell>
          <cell r="H11">
            <v>46</v>
          </cell>
          <cell r="I11">
            <v>11</v>
          </cell>
          <cell r="J11">
            <v>4.1818181818181817</v>
          </cell>
        </row>
        <row r="12">
          <cell r="C12">
            <v>8</v>
          </cell>
          <cell r="D12">
            <v>61</v>
          </cell>
          <cell r="E12">
            <v>7.7</v>
          </cell>
          <cell r="G12">
            <v>25</v>
          </cell>
          <cell r="H12">
            <v>57</v>
          </cell>
          <cell r="I12">
            <v>14</v>
          </cell>
          <cell r="J12">
            <v>4.0714285714285712</v>
          </cell>
        </row>
        <row r="13">
          <cell r="C13">
            <v>7.5</v>
          </cell>
          <cell r="D13">
            <v>64</v>
          </cell>
          <cell r="E13">
            <v>5.0999999999999996</v>
          </cell>
          <cell r="G13">
            <v>20</v>
          </cell>
          <cell r="H13">
            <v>54</v>
          </cell>
          <cell r="I13">
            <v>12</v>
          </cell>
          <cell r="J13">
            <v>4.5</v>
          </cell>
        </row>
        <row r="14">
          <cell r="C14">
            <v>8.3000000000000007</v>
          </cell>
          <cell r="D14">
            <v>55</v>
          </cell>
          <cell r="E14">
            <v>6.3</v>
          </cell>
          <cell r="G14">
            <v>21</v>
          </cell>
          <cell r="H14">
            <v>40</v>
          </cell>
          <cell r="I14">
            <v>9</v>
          </cell>
          <cell r="J14">
            <v>4.4444444444444446</v>
          </cell>
        </row>
        <row r="15">
          <cell r="C15">
            <v>7.4</v>
          </cell>
          <cell r="D15">
            <v>58.1</v>
          </cell>
          <cell r="E15">
            <v>4</v>
          </cell>
          <cell r="G15">
            <v>18</v>
          </cell>
          <cell r="H15">
            <v>38</v>
          </cell>
          <cell r="I15">
            <v>8</v>
          </cell>
          <cell r="J15">
            <v>4.75</v>
          </cell>
        </row>
      </sheetData>
      <sheetData sheetId="4">
        <row r="1">
          <cell r="A1">
            <v>1</v>
          </cell>
          <cell r="C1" t="e">
            <v>#REF!</v>
          </cell>
          <cell r="D1" t="e">
            <v>#REF!</v>
          </cell>
          <cell r="E1" t="e">
            <v>#REF!</v>
          </cell>
          <cell r="G1" t="e">
            <v>#REF!</v>
          </cell>
          <cell r="H1" t="e">
            <v>#REF!</v>
          </cell>
        </row>
        <row r="6">
          <cell r="C6" t="str">
            <v>pH Value @ 25°C</v>
          </cell>
          <cell r="D6" t="str">
            <v>Electrical Conductivity in mS/m @ 25°C</v>
          </cell>
          <cell r="E6" t="str">
            <v>Dissolved oxygen (mg/l)</v>
          </cell>
          <cell r="G6" t="str">
            <v>Temperature</v>
          </cell>
          <cell r="H6" t="str">
            <v>SASS Score</v>
          </cell>
          <cell r="I6" t="str">
            <v>No. of Taxa</v>
          </cell>
          <cell r="J6" t="str">
            <v>ASPT Score</v>
          </cell>
        </row>
        <row r="7">
          <cell r="C7">
            <v>8</v>
          </cell>
          <cell r="D7">
            <v>54.6</v>
          </cell>
          <cell r="E7">
            <v>4.5</v>
          </cell>
          <cell r="G7">
            <v>27</v>
          </cell>
          <cell r="H7">
            <v>50</v>
          </cell>
          <cell r="J7">
            <v>4.166666666666667</v>
          </cell>
        </row>
        <row r="8">
          <cell r="C8">
            <v>8</v>
          </cell>
          <cell r="D8">
            <v>54.6</v>
          </cell>
          <cell r="E8">
            <v>4.5</v>
          </cell>
          <cell r="G8">
            <v>27</v>
          </cell>
          <cell r="H8">
            <v>50</v>
          </cell>
          <cell r="I8">
            <v>12</v>
          </cell>
          <cell r="J8">
            <v>4.166666666666667</v>
          </cell>
        </row>
      </sheetData>
      <sheetData sheetId="5">
        <row r="1">
          <cell r="C1" t="e">
            <v>#REF!</v>
          </cell>
          <cell r="D1" t="e">
            <v>#REF!</v>
          </cell>
          <cell r="E1" t="e">
            <v>#REF!</v>
          </cell>
          <cell r="G1" t="e">
            <v>#REF!</v>
          </cell>
          <cell r="H1" t="e">
            <v>#REF!</v>
          </cell>
          <cell r="J1" t="e">
            <v>#REF!</v>
          </cell>
        </row>
        <row r="6">
          <cell r="C6" t="str">
            <v>pH Value @ 25°C</v>
          </cell>
          <cell r="D6" t="str">
            <v>Electrical Conductivity in mS/m @ 25°C</v>
          </cell>
          <cell r="E6" t="str">
            <v>Dissolved oxygen (mg/l)</v>
          </cell>
          <cell r="G6" t="str">
            <v>Temperature</v>
          </cell>
          <cell r="H6" t="str">
            <v>SASS Score</v>
          </cell>
          <cell r="I6" t="str">
            <v>No. of Taxa</v>
          </cell>
          <cell r="J6" t="str">
            <v>ASPT Score</v>
          </cell>
        </row>
        <row r="7">
          <cell r="C7">
            <v>7.8250000000000002</v>
          </cell>
          <cell r="D7">
            <v>122.5</v>
          </cell>
          <cell r="E7">
            <v>6.2250000000000005</v>
          </cell>
          <cell r="G7">
            <v>22.25</v>
          </cell>
          <cell r="H7">
            <v>19.666666666666668</v>
          </cell>
          <cell r="J7">
            <v>2.5</v>
          </cell>
        </row>
        <row r="10">
          <cell r="C10">
            <v>7.6</v>
          </cell>
          <cell r="D10">
            <v>119</v>
          </cell>
          <cell r="E10">
            <v>6.2</v>
          </cell>
          <cell r="G10">
            <v>25</v>
          </cell>
          <cell r="H10">
            <v>44</v>
          </cell>
          <cell r="I10">
            <v>12</v>
          </cell>
          <cell r="J10">
            <v>3.7</v>
          </cell>
        </row>
        <row r="11">
          <cell r="C11">
            <v>8</v>
          </cell>
          <cell r="D11">
            <v>116</v>
          </cell>
          <cell r="E11">
            <v>8.1</v>
          </cell>
          <cell r="G11">
            <v>20</v>
          </cell>
          <cell r="H11">
            <v>1</v>
          </cell>
          <cell r="I11">
            <v>1</v>
          </cell>
          <cell r="J11">
            <v>1</v>
          </cell>
        </row>
        <row r="12">
          <cell r="C12">
            <v>8.4</v>
          </cell>
          <cell r="D12">
            <v>119</v>
          </cell>
          <cell r="E12">
            <v>6.4</v>
          </cell>
          <cell r="G12">
            <v>26</v>
          </cell>
          <cell r="H12">
            <v>14</v>
          </cell>
          <cell r="I12">
            <v>5</v>
          </cell>
          <cell r="J12">
            <v>2.8</v>
          </cell>
        </row>
        <row r="13">
          <cell r="C13">
            <v>7.3</v>
          </cell>
          <cell r="D13">
            <v>136</v>
          </cell>
          <cell r="E13">
            <v>4.2</v>
          </cell>
          <cell r="G13">
            <v>18</v>
          </cell>
          <cell r="H13" t="str">
            <v>Not assessed</v>
          </cell>
        </row>
      </sheetData>
      <sheetData sheetId="6">
        <row r="1">
          <cell r="C1" t="e">
            <v>#REF!</v>
          </cell>
          <cell r="D1" t="e">
            <v>#REF!</v>
          </cell>
          <cell r="E1" t="e">
            <v>#REF!</v>
          </cell>
          <cell r="G1" t="e">
            <v>#REF!</v>
          </cell>
          <cell r="H1" t="e">
            <v>#REF!</v>
          </cell>
          <cell r="J1" t="e">
            <v>#REF!</v>
          </cell>
        </row>
        <row r="6">
          <cell r="C6" t="str">
            <v>pH Value @ 25°C</v>
          </cell>
          <cell r="D6" t="str">
            <v>Electrical Conductivity in mS/m @ 25°C</v>
          </cell>
          <cell r="E6" t="str">
            <v>Dissolved oxygen (mg/l)</v>
          </cell>
          <cell r="G6" t="str">
            <v>Temperature</v>
          </cell>
          <cell r="H6" t="str">
            <v>SASS Score</v>
          </cell>
          <cell r="I6" t="str">
            <v>No. of Taxa</v>
          </cell>
          <cell r="J6" t="str">
            <v>ASPT Score</v>
          </cell>
        </row>
        <row r="7">
          <cell r="C7">
            <v>8.1885714285714268</v>
          </cell>
          <cell r="D7">
            <v>115.98571428571428</v>
          </cell>
          <cell r="E7">
            <v>5.3857142857142852</v>
          </cell>
          <cell r="G7">
            <v>19.7</v>
          </cell>
          <cell r="H7">
            <v>35.857142857142854</v>
          </cell>
          <cell r="I7">
            <v>9</v>
          </cell>
          <cell r="J7">
            <v>4.0082766439909294</v>
          </cell>
        </row>
        <row r="10">
          <cell r="C10">
            <v>7.5</v>
          </cell>
          <cell r="D10">
            <v>120</v>
          </cell>
          <cell r="E10">
            <v>6.4</v>
          </cell>
          <cell r="G10">
            <v>24</v>
          </cell>
          <cell r="H10">
            <v>55</v>
          </cell>
          <cell r="I10">
            <v>14</v>
          </cell>
          <cell r="J10">
            <v>3.9285714285714284</v>
          </cell>
        </row>
        <row r="11">
          <cell r="C11">
            <v>8</v>
          </cell>
          <cell r="D11">
            <v>85</v>
          </cell>
          <cell r="E11">
            <v>10</v>
          </cell>
          <cell r="G11">
            <v>13</v>
          </cell>
          <cell r="H11">
            <v>27</v>
          </cell>
          <cell r="I11">
            <v>7</v>
          </cell>
          <cell r="J11">
            <v>3.8571428571428572</v>
          </cell>
        </row>
        <row r="12">
          <cell r="C12">
            <v>8.3000000000000007</v>
          </cell>
          <cell r="D12">
            <v>136</v>
          </cell>
          <cell r="E12">
            <v>7.3</v>
          </cell>
          <cell r="G12">
            <v>24</v>
          </cell>
          <cell r="H12">
            <v>40</v>
          </cell>
          <cell r="I12">
            <v>10</v>
          </cell>
          <cell r="J12">
            <v>4</v>
          </cell>
        </row>
        <row r="13">
          <cell r="C13">
            <v>8.1</v>
          </cell>
          <cell r="D13">
            <v>127</v>
          </cell>
          <cell r="E13">
            <v>2.5</v>
          </cell>
          <cell r="G13">
            <v>14</v>
          </cell>
          <cell r="H13">
            <v>38</v>
          </cell>
          <cell r="I13">
            <v>10</v>
          </cell>
          <cell r="J13">
            <v>3.8</v>
          </cell>
        </row>
        <row r="14">
          <cell r="C14">
            <v>8.82</v>
          </cell>
          <cell r="D14">
            <v>120.4</v>
          </cell>
          <cell r="E14">
            <v>4.2</v>
          </cell>
          <cell r="G14">
            <v>19.899999999999999</v>
          </cell>
          <cell r="H14">
            <v>38</v>
          </cell>
          <cell r="I14">
            <v>9</v>
          </cell>
          <cell r="J14">
            <v>4.2222222222222223</v>
          </cell>
        </row>
        <row r="15">
          <cell r="C15">
            <v>8.3000000000000007</v>
          </cell>
          <cell r="D15">
            <v>117.5</v>
          </cell>
          <cell r="E15">
            <v>6</v>
          </cell>
          <cell r="G15">
            <v>18</v>
          </cell>
          <cell r="H15">
            <v>17</v>
          </cell>
          <cell r="I15">
            <v>4</v>
          </cell>
          <cell r="J15">
            <v>4.25</v>
          </cell>
        </row>
        <row r="16">
          <cell r="C16">
            <v>8.3000000000000007</v>
          </cell>
          <cell r="D16">
            <v>106</v>
          </cell>
          <cell r="E16">
            <v>1.3</v>
          </cell>
          <cell r="G16">
            <v>25</v>
          </cell>
          <cell r="H16">
            <v>36</v>
          </cell>
          <cell r="I16">
            <v>9</v>
          </cell>
          <cell r="J16">
            <v>4</v>
          </cell>
        </row>
      </sheetData>
      <sheetData sheetId="7">
        <row r="1">
          <cell r="C1" t="e">
            <v>#REF!</v>
          </cell>
          <cell r="D1" t="e">
            <v>#REF!</v>
          </cell>
          <cell r="E1" t="e">
            <v>#REF!</v>
          </cell>
          <cell r="G1" t="e">
            <v>#REF!</v>
          </cell>
          <cell r="H1" t="e">
            <v>#REF!</v>
          </cell>
          <cell r="J1" t="e">
            <v>#REF!</v>
          </cell>
        </row>
        <row r="6">
          <cell r="C6" t="str">
            <v>pH Value @ 25°C</v>
          </cell>
          <cell r="D6" t="str">
            <v>Electrical Conductivity in mS/m @ 25°C</v>
          </cell>
          <cell r="E6" t="str">
            <v>Dissolved oxygen (mg/l)</v>
          </cell>
          <cell r="G6" t="str">
            <v>Temperature</v>
          </cell>
          <cell r="H6" t="str">
            <v>SASS Score</v>
          </cell>
          <cell r="I6" t="str">
            <v>No. of Taxa</v>
          </cell>
          <cell r="J6" t="str">
            <v>ASPT Score</v>
          </cell>
        </row>
        <row r="7">
          <cell r="C7">
            <v>8.2333333333333343</v>
          </cell>
          <cell r="D7">
            <v>100.26666666666667</v>
          </cell>
          <cell r="E7">
            <v>5.0999999999999996</v>
          </cell>
          <cell r="G7">
            <v>15.566666666666668</v>
          </cell>
          <cell r="H7">
            <v>35.666666666666664</v>
          </cell>
          <cell r="J7">
            <v>3.581144781144781</v>
          </cell>
        </row>
        <row r="13">
          <cell r="C13">
            <v>7.7</v>
          </cell>
          <cell r="D13">
            <v>106</v>
          </cell>
          <cell r="E13">
            <v>3.7</v>
          </cell>
          <cell r="G13">
            <v>13</v>
          </cell>
          <cell r="H13">
            <v>34</v>
          </cell>
          <cell r="I13">
            <v>10</v>
          </cell>
          <cell r="J13">
            <v>3.4</v>
          </cell>
        </row>
        <row r="14">
          <cell r="C14">
            <v>8.9</v>
          </cell>
          <cell r="D14">
            <v>84.8</v>
          </cell>
          <cell r="E14">
            <v>5.5</v>
          </cell>
          <cell r="G14">
            <v>19.7</v>
          </cell>
          <cell r="H14">
            <v>38</v>
          </cell>
          <cell r="I14">
            <v>11</v>
          </cell>
          <cell r="J14">
            <v>3.4545454545454546</v>
          </cell>
        </row>
        <row r="15">
          <cell r="C15">
            <v>8.1</v>
          </cell>
          <cell r="D15">
            <v>110</v>
          </cell>
          <cell r="E15">
            <v>6.1</v>
          </cell>
          <cell r="G15">
            <v>14</v>
          </cell>
          <cell r="H15">
            <v>35</v>
          </cell>
          <cell r="I15">
            <v>9</v>
          </cell>
          <cell r="J15">
            <v>3.8888888888888888</v>
          </cell>
        </row>
      </sheetData>
      <sheetData sheetId="8" refreshError="1"/>
      <sheetData sheetId="9" refreshError="1"/>
      <sheetData sheetId="10" refreshError="1"/>
      <sheetData sheetId="11" refreshError="1"/>
      <sheetData sheetId="12" refreshError="1"/>
      <sheetData sheetId="13" refreshError="1"/>
      <sheetData sheetId="14" refreshError="1"/>
      <sheetData sheetId="15">
        <row r="2">
          <cell r="F2" t="str">
            <v>ZFBIO1A</v>
          </cell>
        </row>
      </sheetData>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7CA50-65A1-45CD-B5A0-18D4795CB273}">
  <sheetPr>
    <pageSetUpPr fitToPage="1"/>
  </sheetPr>
  <dimension ref="A1:T69"/>
  <sheetViews>
    <sheetView zoomScale="80" zoomScaleNormal="80" zoomScaleSheetLayoutView="70" workbookViewId="0">
      <selection activeCell="S44" sqref="S44"/>
    </sheetView>
  </sheetViews>
  <sheetFormatPr defaultColWidth="9.109375" defaultRowHeight="13.2" x14ac:dyDescent="0.25"/>
  <cols>
    <col min="1" max="1" width="5.6640625" style="2" customWidth="1"/>
    <col min="2" max="2" width="34.6640625" style="2" customWidth="1"/>
    <col min="3" max="7" width="7.109375" style="2" customWidth="1"/>
    <col min="8" max="8" width="34.6640625" style="2" customWidth="1"/>
    <col min="9" max="13" width="7.109375" style="2" customWidth="1"/>
    <col min="14" max="14" width="34.6640625" style="2" customWidth="1"/>
    <col min="15" max="19" width="7.109375" style="2" customWidth="1"/>
    <col min="20" max="16384" width="9.109375" style="2"/>
  </cols>
  <sheetData>
    <row r="1" spans="1:20" x14ac:dyDescent="0.25">
      <c r="A1" s="20"/>
      <c r="B1" s="20"/>
      <c r="C1" s="20"/>
      <c r="D1" s="20"/>
      <c r="E1" s="20"/>
      <c r="F1" s="20"/>
      <c r="G1" s="20"/>
      <c r="H1" s="20"/>
      <c r="I1" s="20"/>
      <c r="J1" s="20"/>
      <c r="K1" s="20"/>
      <c r="L1" s="20"/>
      <c r="M1" s="20"/>
      <c r="N1" s="20"/>
      <c r="O1" s="20"/>
      <c r="P1" s="20"/>
      <c r="Q1" s="20"/>
      <c r="R1" s="20"/>
      <c r="S1" s="20"/>
      <c r="T1" s="20"/>
    </row>
    <row r="2" spans="1:20" ht="13.8" thickBot="1" x14ac:dyDescent="0.3">
      <c r="A2" s="20"/>
      <c r="B2" s="20"/>
      <c r="C2" s="20"/>
      <c r="D2" s="20"/>
      <c r="E2" s="20"/>
      <c r="F2" s="20"/>
      <c r="G2" s="20"/>
      <c r="H2" s="20"/>
      <c r="I2" s="20"/>
      <c r="J2" s="20"/>
      <c r="K2" s="20"/>
      <c r="L2" s="20"/>
      <c r="M2" s="20"/>
      <c r="N2" s="20"/>
      <c r="O2" s="20"/>
      <c r="P2" s="20"/>
      <c r="Q2" s="20"/>
      <c r="R2" s="20"/>
      <c r="S2" s="20"/>
      <c r="T2" s="20"/>
    </row>
    <row r="3" spans="1:20" ht="12.75" customHeight="1" x14ac:dyDescent="0.25">
      <c r="A3" s="20"/>
      <c r="B3" s="6" t="s">
        <v>0</v>
      </c>
      <c r="C3" s="95">
        <v>45500</v>
      </c>
      <c r="D3" s="96"/>
      <c r="E3" s="96"/>
      <c r="F3" s="96"/>
      <c r="G3" s="97"/>
      <c r="H3" s="6" t="s">
        <v>68</v>
      </c>
      <c r="I3" s="96"/>
      <c r="J3" s="96"/>
      <c r="K3" s="96"/>
      <c r="L3" s="96"/>
      <c r="M3" s="98"/>
      <c r="N3" s="37" t="s">
        <v>50</v>
      </c>
      <c r="O3" s="99" t="s">
        <v>59</v>
      </c>
      <c r="P3" s="99"/>
      <c r="Q3" s="100" t="s">
        <v>60</v>
      </c>
      <c r="R3" s="101"/>
      <c r="S3" s="102"/>
      <c r="T3" s="20"/>
    </row>
    <row r="4" spans="1:20" ht="12.75" customHeight="1" x14ac:dyDescent="0.25">
      <c r="A4" s="20"/>
      <c r="B4" s="7" t="s">
        <v>1</v>
      </c>
      <c r="C4" s="103" t="s">
        <v>167</v>
      </c>
      <c r="D4" s="103"/>
      <c r="E4" s="103"/>
      <c r="F4" s="103"/>
      <c r="G4" s="104"/>
      <c r="H4" s="7" t="s">
        <v>66</v>
      </c>
      <c r="I4" s="103"/>
      <c r="J4" s="103"/>
      <c r="K4" s="103"/>
      <c r="L4" s="103"/>
      <c r="M4" s="105"/>
      <c r="N4" s="12" t="s">
        <v>51</v>
      </c>
      <c r="O4" s="103">
        <v>2</v>
      </c>
      <c r="P4" s="103"/>
      <c r="Q4" s="106"/>
      <c r="R4" s="107"/>
      <c r="S4" s="108"/>
      <c r="T4" s="20"/>
    </row>
    <row r="5" spans="1:20" ht="12.75" customHeight="1" x14ac:dyDescent="0.25">
      <c r="A5" s="20"/>
      <c r="B5" s="7" t="s">
        <v>6</v>
      </c>
      <c r="C5" s="103" t="s">
        <v>177</v>
      </c>
      <c r="D5" s="103"/>
      <c r="E5" s="103"/>
      <c r="F5" s="103"/>
      <c r="G5" s="104"/>
      <c r="H5" s="7" t="s">
        <v>65</v>
      </c>
      <c r="I5" s="103"/>
      <c r="J5" s="103"/>
      <c r="K5" s="103"/>
      <c r="L5" s="103"/>
      <c r="M5" s="105"/>
      <c r="N5" s="12" t="s">
        <v>52</v>
      </c>
      <c r="O5" s="103">
        <v>0</v>
      </c>
      <c r="P5" s="103"/>
      <c r="Q5" s="109"/>
      <c r="R5" s="110"/>
      <c r="S5" s="111"/>
      <c r="T5" s="20"/>
    </row>
    <row r="6" spans="1:20" ht="12.75" customHeight="1" x14ac:dyDescent="0.25">
      <c r="A6" s="20"/>
      <c r="B6" s="7" t="s">
        <v>4</v>
      </c>
      <c r="C6" s="115" t="s">
        <v>180</v>
      </c>
      <c r="D6" s="103"/>
      <c r="E6" s="103"/>
      <c r="F6" s="103"/>
      <c r="G6" s="104"/>
      <c r="H6" s="7" t="s">
        <v>64</v>
      </c>
      <c r="I6" s="103"/>
      <c r="J6" s="103"/>
      <c r="K6" s="103"/>
      <c r="L6" s="103"/>
      <c r="M6" s="105"/>
      <c r="N6" s="12" t="s">
        <v>53</v>
      </c>
      <c r="O6" s="103">
        <v>0</v>
      </c>
      <c r="P6" s="103"/>
      <c r="Q6" s="112"/>
      <c r="R6" s="113"/>
      <c r="S6" s="114"/>
      <c r="T6" s="20"/>
    </row>
    <row r="7" spans="1:20" ht="12.75" customHeight="1" x14ac:dyDescent="0.25">
      <c r="A7" s="20"/>
      <c r="B7" s="7" t="s">
        <v>5</v>
      </c>
      <c r="C7" s="103" t="s">
        <v>168</v>
      </c>
      <c r="D7" s="103"/>
      <c r="E7" s="103"/>
      <c r="F7" s="103"/>
      <c r="G7" s="104"/>
      <c r="H7" s="7" t="s">
        <v>63</v>
      </c>
      <c r="I7" s="103"/>
      <c r="J7" s="103"/>
      <c r="K7" s="103"/>
      <c r="L7" s="103"/>
      <c r="M7" s="105"/>
      <c r="N7" s="12" t="s">
        <v>54</v>
      </c>
      <c r="O7" s="103">
        <v>1</v>
      </c>
      <c r="P7" s="103"/>
      <c r="Q7" s="106"/>
      <c r="R7" s="107"/>
      <c r="S7" s="108"/>
      <c r="T7" s="20"/>
    </row>
    <row r="8" spans="1:20" ht="12.75" customHeight="1" x14ac:dyDescent="0.25">
      <c r="A8" s="20"/>
      <c r="B8" s="7" t="s">
        <v>2</v>
      </c>
      <c r="C8" s="103" t="s">
        <v>169</v>
      </c>
      <c r="D8" s="103"/>
      <c r="E8" s="103"/>
      <c r="F8" s="103"/>
      <c r="G8" s="104"/>
      <c r="H8" s="122" t="s">
        <v>188</v>
      </c>
      <c r="I8" s="116"/>
      <c r="J8" s="116"/>
      <c r="K8" s="116"/>
      <c r="L8" s="116"/>
      <c r="M8" s="117"/>
      <c r="N8" s="12" t="s">
        <v>165</v>
      </c>
      <c r="O8" s="103">
        <v>2</v>
      </c>
      <c r="P8" s="103"/>
      <c r="Q8" s="109"/>
      <c r="R8" s="110"/>
      <c r="S8" s="111"/>
      <c r="T8" s="20"/>
    </row>
    <row r="9" spans="1:20" ht="12.75" customHeight="1" x14ac:dyDescent="0.25">
      <c r="A9" s="20"/>
      <c r="B9" s="7" t="s">
        <v>3</v>
      </c>
      <c r="C9" s="103" t="s">
        <v>186</v>
      </c>
      <c r="D9" s="103"/>
      <c r="E9" s="103"/>
      <c r="F9" s="103"/>
      <c r="G9" s="104"/>
      <c r="H9" s="129"/>
      <c r="I9" s="118"/>
      <c r="J9" s="118"/>
      <c r="K9" s="118"/>
      <c r="L9" s="118"/>
      <c r="M9" s="119"/>
      <c r="N9" s="12" t="s">
        <v>166</v>
      </c>
      <c r="O9" s="103">
        <v>0</v>
      </c>
      <c r="P9" s="103"/>
      <c r="Q9" s="109"/>
      <c r="R9" s="110"/>
      <c r="S9" s="111"/>
      <c r="T9" s="20"/>
    </row>
    <row r="10" spans="1:20" ht="12.75" customHeight="1" x14ac:dyDescent="0.25">
      <c r="A10" s="20"/>
      <c r="B10" s="131" t="s">
        <v>187</v>
      </c>
      <c r="C10" s="132"/>
      <c r="D10" s="132"/>
      <c r="E10" s="132"/>
      <c r="F10" s="132"/>
      <c r="G10" s="133"/>
      <c r="H10" s="130"/>
      <c r="I10" s="127"/>
      <c r="J10" s="127"/>
      <c r="K10" s="127"/>
      <c r="L10" s="127"/>
      <c r="M10" s="128"/>
      <c r="N10" s="12" t="s">
        <v>55</v>
      </c>
      <c r="O10" s="103">
        <v>0</v>
      </c>
      <c r="P10" s="103"/>
      <c r="Q10" s="109"/>
      <c r="R10" s="110"/>
      <c r="S10" s="111"/>
      <c r="T10" s="20"/>
    </row>
    <row r="11" spans="1:20" ht="12.75" customHeight="1" x14ac:dyDescent="0.25">
      <c r="A11" s="20"/>
      <c r="B11" s="134"/>
      <c r="C11" s="135"/>
      <c r="D11" s="135"/>
      <c r="E11" s="135"/>
      <c r="F11" s="135"/>
      <c r="G11" s="136"/>
      <c r="H11" s="131" t="s">
        <v>211</v>
      </c>
      <c r="I11" s="132"/>
      <c r="J11" s="132"/>
      <c r="K11" s="132"/>
      <c r="L11" s="132"/>
      <c r="M11" s="133"/>
      <c r="N11" s="12" t="s">
        <v>56</v>
      </c>
      <c r="O11" s="103">
        <v>0</v>
      </c>
      <c r="P11" s="103"/>
      <c r="Q11" s="109"/>
      <c r="R11" s="110"/>
      <c r="S11" s="111"/>
      <c r="T11" s="20"/>
    </row>
    <row r="12" spans="1:20" ht="12.75" customHeight="1" x14ac:dyDescent="0.25">
      <c r="A12" s="20"/>
      <c r="B12" s="137"/>
      <c r="C12" s="138"/>
      <c r="D12" s="138"/>
      <c r="E12" s="138"/>
      <c r="F12" s="138"/>
      <c r="G12" s="139"/>
      <c r="H12" s="137"/>
      <c r="I12" s="138"/>
      <c r="J12" s="138"/>
      <c r="K12" s="138"/>
      <c r="L12" s="138"/>
      <c r="M12" s="139"/>
      <c r="N12" s="12" t="s">
        <v>57</v>
      </c>
      <c r="O12" s="103">
        <v>4</v>
      </c>
      <c r="P12" s="103"/>
      <c r="Q12" s="109"/>
      <c r="R12" s="110"/>
      <c r="S12" s="111"/>
      <c r="T12" s="20"/>
    </row>
    <row r="13" spans="1:20" ht="12.75" customHeight="1" x14ac:dyDescent="0.3">
      <c r="A13" s="20"/>
      <c r="B13" s="122" t="s">
        <v>181</v>
      </c>
      <c r="C13" s="116"/>
      <c r="D13" s="116"/>
      <c r="E13" s="116"/>
      <c r="F13" s="116"/>
      <c r="G13" s="117"/>
      <c r="H13" s="122" t="s">
        <v>61</v>
      </c>
      <c r="I13" s="116"/>
      <c r="J13" s="116"/>
      <c r="K13" s="116"/>
      <c r="L13" s="116"/>
      <c r="M13" s="117"/>
      <c r="N13" s="12" t="s">
        <v>58</v>
      </c>
      <c r="O13" s="124" t="s">
        <v>172</v>
      </c>
      <c r="P13" s="103"/>
      <c r="Q13" s="112"/>
      <c r="R13" s="113"/>
      <c r="S13" s="114"/>
      <c r="T13" s="20"/>
    </row>
    <row r="14" spans="1:20" ht="12.75" customHeight="1" thickBot="1" x14ac:dyDescent="0.3">
      <c r="A14" s="20"/>
      <c r="B14" s="123"/>
      <c r="C14" s="120"/>
      <c r="D14" s="120"/>
      <c r="E14" s="120"/>
      <c r="F14" s="120"/>
      <c r="G14" s="121"/>
      <c r="H14" s="123"/>
      <c r="I14" s="120"/>
      <c r="J14" s="120"/>
      <c r="K14" s="120"/>
      <c r="L14" s="120"/>
      <c r="M14" s="121"/>
      <c r="N14" s="125"/>
      <c r="O14" s="125"/>
      <c r="P14" s="125"/>
      <c r="Q14" s="125"/>
      <c r="R14" s="125"/>
      <c r="S14" s="126"/>
      <c r="T14" s="20"/>
    </row>
    <row r="15" spans="1:20" ht="12.75" customHeight="1" x14ac:dyDescent="0.25">
      <c r="A15" s="20"/>
      <c r="B15" s="33" t="s">
        <v>7</v>
      </c>
      <c r="C15" s="18"/>
      <c r="D15" s="13" t="s">
        <v>21</v>
      </c>
      <c r="E15" s="13" t="s">
        <v>22</v>
      </c>
      <c r="F15" s="13" t="s">
        <v>23</v>
      </c>
      <c r="G15" s="14" t="s">
        <v>24</v>
      </c>
      <c r="H15" s="33" t="s">
        <v>7</v>
      </c>
      <c r="I15" s="13"/>
      <c r="J15" s="13" t="s">
        <v>21</v>
      </c>
      <c r="K15" s="13" t="s">
        <v>22</v>
      </c>
      <c r="L15" s="13" t="s">
        <v>23</v>
      </c>
      <c r="M15" s="14" t="s">
        <v>24</v>
      </c>
      <c r="N15" s="38" t="s">
        <v>7</v>
      </c>
      <c r="O15" s="15"/>
      <c r="P15" s="13" t="s">
        <v>21</v>
      </c>
      <c r="Q15" s="13" t="s">
        <v>22</v>
      </c>
      <c r="R15" s="13" t="s">
        <v>23</v>
      </c>
      <c r="S15" s="14" t="s">
        <v>24</v>
      </c>
      <c r="T15" s="20"/>
    </row>
    <row r="16" spans="1:20" ht="12.75" customHeight="1" x14ac:dyDescent="0.25">
      <c r="A16" s="20"/>
      <c r="B16" s="34" t="s">
        <v>69</v>
      </c>
      <c r="C16" s="3">
        <v>5</v>
      </c>
      <c r="D16" s="3"/>
      <c r="E16" s="3"/>
      <c r="F16" s="3"/>
      <c r="G16" s="44"/>
      <c r="H16" s="35" t="s">
        <v>98</v>
      </c>
      <c r="I16" s="3"/>
      <c r="J16" s="1"/>
      <c r="K16" s="1"/>
      <c r="L16" s="1"/>
      <c r="M16" s="8"/>
      <c r="N16" s="39" t="s">
        <v>126</v>
      </c>
      <c r="O16" s="4"/>
      <c r="P16" s="1"/>
      <c r="Q16" s="1"/>
      <c r="R16" s="1"/>
      <c r="S16" s="8"/>
      <c r="T16" s="20"/>
    </row>
    <row r="17" spans="1:20" ht="12.75" customHeight="1" x14ac:dyDescent="0.25">
      <c r="A17" s="20"/>
      <c r="B17" s="35" t="s">
        <v>70</v>
      </c>
      <c r="C17" s="3">
        <v>1</v>
      </c>
      <c r="D17" s="3"/>
      <c r="E17" s="3"/>
      <c r="F17" s="3"/>
      <c r="G17" s="48"/>
      <c r="H17" s="35" t="s">
        <v>99</v>
      </c>
      <c r="I17" s="3">
        <v>3</v>
      </c>
      <c r="J17" s="3"/>
      <c r="K17" s="3"/>
      <c r="L17" s="3"/>
      <c r="M17" s="48"/>
      <c r="N17" s="39" t="s">
        <v>40</v>
      </c>
      <c r="O17" s="4">
        <v>10</v>
      </c>
      <c r="P17" s="1"/>
      <c r="Q17" s="1"/>
      <c r="R17" s="1"/>
      <c r="S17" s="47"/>
      <c r="T17" s="20"/>
    </row>
    <row r="18" spans="1:20" ht="12.75" customHeight="1" x14ac:dyDescent="0.25">
      <c r="A18" s="20"/>
      <c r="B18" s="35" t="s">
        <v>71</v>
      </c>
      <c r="C18" s="3">
        <v>3</v>
      </c>
      <c r="D18" s="3"/>
      <c r="E18" s="3" t="s">
        <v>170</v>
      </c>
      <c r="F18" s="3" t="s">
        <v>170</v>
      </c>
      <c r="G18" s="48" t="s">
        <v>171</v>
      </c>
      <c r="H18" s="35" t="s">
        <v>100</v>
      </c>
      <c r="I18" s="3">
        <v>3</v>
      </c>
      <c r="J18" s="3" t="s">
        <v>170</v>
      </c>
      <c r="K18" s="3" t="s">
        <v>170</v>
      </c>
      <c r="L18" s="3" t="s">
        <v>170</v>
      </c>
      <c r="M18" s="48" t="s">
        <v>171</v>
      </c>
      <c r="N18" s="39" t="s">
        <v>129</v>
      </c>
      <c r="O18" s="4">
        <v>15</v>
      </c>
      <c r="P18" s="3"/>
      <c r="Q18" s="3"/>
      <c r="R18" s="3"/>
      <c r="S18" s="48"/>
      <c r="T18" s="20"/>
    </row>
    <row r="19" spans="1:20" ht="12.75" customHeight="1" x14ac:dyDescent="0.25">
      <c r="A19" s="20"/>
      <c r="B19" s="34" t="s">
        <v>8</v>
      </c>
      <c r="C19" s="3"/>
      <c r="D19" s="3"/>
      <c r="E19" s="3"/>
      <c r="F19" s="3"/>
      <c r="G19" s="48"/>
      <c r="H19" s="35" t="s">
        <v>101</v>
      </c>
      <c r="I19" s="3">
        <v>5</v>
      </c>
      <c r="J19" s="3"/>
      <c r="K19" s="3"/>
      <c r="L19" s="3"/>
      <c r="M19" s="48"/>
      <c r="N19" s="39" t="s">
        <v>130</v>
      </c>
      <c r="O19" s="4">
        <v>5</v>
      </c>
      <c r="P19" s="3"/>
      <c r="Q19" s="3"/>
      <c r="R19" s="3"/>
      <c r="S19" s="48"/>
      <c r="T19" s="20"/>
    </row>
    <row r="20" spans="1:20" ht="12.75" customHeight="1" x14ac:dyDescent="0.25">
      <c r="A20" s="20"/>
      <c r="B20" s="35" t="s">
        <v>72</v>
      </c>
      <c r="C20" s="3">
        <v>1</v>
      </c>
      <c r="D20" s="3"/>
      <c r="E20" s="3"/>
      <c r="F20" s="3" t="s">
        <v>171</v>
      </c>
      <c r="G20" s="48" t="s">
        <v>171</v>
      </c>
      <c r="H20" s="35" t="s">
        <v>102</v>
      </c>
      <c r="I20" s="3">
        <v>6</v>
      </c>
      <c r="J20" s="3"/>
      <c r="K20" s="3"/>
      <c r="L20" s="3"/>
      <c r="M20" s="48"/>
      <c r="N20" s="39" t="s">
        <v>131</v>
      </c>
      <c r="O20" s="4">
        <v>2</v>
      </c>
      <c r="P20" s="3" t="s">
        <v>170</v>
      </c>
      <c r="Q20" s="3" t="s">
        <v>170</v>
      </c>
      <c r="R20" s="3" t="s">
        <v>171</v>
      </c>
      <c r="S20" s="48" t="s">
        <v>171</v>
      </c>
      <c r="T20" s="20"/>
    </row>
    <row r="21" spans="1:20" ht="12.75" customHeight="1" x14ac:dyDescent="0.25">
      <c r="A21" s="20"/>
      <c r="B21" s="35" t="s">
        <v>73</v>
      </c>
      <c r="C21" s="3">
        <v>3</v>
      </c>
      <c r="D21" s="3"/>
      <c r="E21" s="3"/>
      <c r="F21" s="3"/>
      <c r="G21" s="48"/>
      <c r="H21" s="35" t="s">
        <v>103</v>
      </c>
      <c r="I21" s="3">
        <v>7</v>
      </c>
      <c r="J21" s="3"/>
      <c r="K21" s="3"/>
      <c r="L21" s="3"/>
      <c r="M21" s="48"/>
      <c r="N21" s="39" t="s">
        <v>132</v>
      </c>
      <c r="O21" s="4">
        <v>1</v>
      </c>
      <c r="P21" s="3"/>
      <c r="Q21" s="3"/>
      <c r="R21" s="3"/>
      <c r="S21" s="48"/>
      <c r="T21" s="20"/>
    </row>
    <row r="22" spans="1:20" ht="12.75" customHeight="1" x14ac:dyDescent="0.25">
      <c r="A22" s="20"/>
      <c r="B22" s="34" t="s">
        <v>9</v>
      </c>
      <c r="C22" s="3"/>
      <c r="D22" s="3"/>
      <c r="E22" s="3"/>
      <c r="F22" s="3"/>
      <c r="G22" s="48"/>
      <c r="H22" s="35" t="s">
        <v>104</v>
      </c>
      <c r="I22" s="3">
        <v>3</v>
      </c>
      <c r="J22" s="3"/>
      <c r="K22" s="3"/>
      <c r="L22" s="3"/>
      <c r="M22" s="48"/>
      <c r="N22" s="39" t="s">
        <v>133</v>
      </c>
      <c r="O22" s="4">
        <v>10</v>
      </c>
      <c r="P22" s="3" t="s">
        <v>170</v>
      </c>
      <c r="Q22" s="3"/>
      <c r="R22" s="3"/>
      <c r="S22" s="48" t="s">
        <v>170</v>
      </c>
      <c r="T22" s="20"/>
    </row>
    <row r="23" spans="1:20" ht="12.75" customHeight="1" x14ac:dyDescent="0.25">
      <c r="A23" s="20"/>
      <c r="B23" s="35" t="s">
        <v>10</v>
      </c>
      <c r="C23" s="3">
        <v>13</v>
      </c>
      <c r="D23" s="3"/>
      <c r="E23" s="3"/>
      <c r="F23" s="3"/>
      <c r="G23" s="48"/>
      <c r="H23" s="35" t="s">
        <v>105</v>
      </c>
      <c r="I23" s="3">
        <v>3</v>
      </c>
      <c r="J23" s="3"/>
      <c r="K23" s="3"/>
      <c r="L23" s="3"/>
      <c r="M23" s="48"/>
      <c r="N23" s="39" t="s">
        <v>134</v>
      </c>
      <c r="O23" s="4">
        <v>6</v>
      </c>
      <c r="P23" s="3"/>
      <c r="Q23" s="3"/>
      <c r="R23" s="3"/>
      <c r="S23" s="48"/>
      <c r="T23" s="20"/>
    </row>
    <row r="24" spans="1:20" ht="12.75" customHeight="1" x14ac:dyDescent="0.25">
      <c r="A24" s="20"/>
      <c r="B24" s="35" t="s">
        <v>74</v>
      </c>
      <c r="C24" s="3">
        <v>3</v>
      </c>
      <c r="D24" s="3">
        <v>1</v>
      </c>
      <c r="E24" s="3"/>
      <c r="F24" s="3"/>
      <c r="G24" s="48">
        <v>1</v>
      </c>
      <c r="H24" s="35" t="s">
        <v>106</v>
      </c>
      <c r="I24" s="3">
        <v>4</v>
      </c>
      <c r="J24" s="3"/>
      <c r="K24" s="3"/>
      <c r="L24" s="3"/>
      <c r="M24" s="48"/>
      <c r="N24" s="39" t="s">
        <v>135</v>
      </c>
      <c r="O24" s="4">
        <v>3</v>
      </c>
      <c r="P24" s="3"/>
      <c r="Q24" s="3"/>
      <c r="R24" s="3"/>
      <c r="S24" s="48"/>
      <c r="T24" s="20"/>
    </row>
    <row r="25" spans="1:20" ht="12.75" customHeight="1" x14ac:dyDescent="0.25">
      <c r="A25" s="20"/>
      <c r="B25" s="35" t="s">
        <v>75</v>
      </c>
      <c r="C25" s="3">
        <v>8</v>
      </c>
      <c r="D25" s="3"/>
      <c r="E25" s="3"/>
      <c r="F25" s="3"/>
      <c r="G25" s="48"/>
      <c r="H25" s="35" t="s">
        <v>107</v>
      </c>
      <c r="I25" s="3">
        <v>5</v>
      </c>
      <c r="J25" s="3"/>
      <c r="K25" s="3"/>
      <c r="L25" s="3" t="s">
        <v>170</v>
      </c>
      <c r="M25" s="48" t="s">
        <v>170</v>
      </c>
      <c r="N25" s="39" t="s">
        <v>136</v>
      </c>
      <c r="O25" s="4">
        <v>1</v>
      </c>
      <c r="P25" s="3"/>
      <c r="Q25" s="3"/>
      <c r="R25" s="3"/>
      <c r="S25" s="48"/>
      <c r="T25" s="20"/>
    </row>
    <row r="26" spans="1:20" ht="12.75" customHeight="1" x14ac:dyDescent="0.25">
      <c r="A26" s="20"/>
      <c r="B26" s="35" t="s">
        <v>76</v>
      </c>
      <c r="C26" s="3">
        <v>10</v>
      </c>
      <c r="D26" s="3"/>
      <c r="E26" s="3"/>
      <c r="F26" s="3"/>
      <c r="G26" s="48"/>
      <c r="H26" s="34" t="s">
        <v>49</v>
      </c>
      <c r="I26" s="3"/>
      <c r="J26" s="3"/>
      <c r="K26" s="3"/>
      <c r="L26" s="3"/>
      <c r="M26" s="48"/>
      <c r="N26" s="39" t="s">
        <v>137</v>
      </c>
      <c r="O26" s="4">
        <v>1</v>
      </c>
      <c r="P26" s="3"/>
      <c r="Q26" s="3"/>
      <c r="R26" s="3"/>
      <c r="S26" s="48"/>
      <c r="T26" s="20"/>
    </row>
    <row r="27" spans="1:20" ht="12.75" customHeight="1" x14ac:dyDescent="0.25">
      <c r="A27" s="20"/>
      <c r="B27" s="35" t="s">
        <v>77</v>
      </c>
      <c r="C27" s="3">
        <v>8</v>
      </c>
      <c r="D27" s="3" t="s">
        <v>170</v>
      </c>
      <c r="E27" s="3"/>
      <c r="F27" s="3"/>
      <c r="G27" s="48" t="s">
        <v>170</v>
      </c>
      <c r="H27" s="35" t="s">
        <v>108</v>
      </c>
      <c r="I27" s="3">
        <v>8</v>
      </c>
      <c r="J27" s="3"/>
      <c r="K27" s="3"/>
      <c r="L27" s="3"/>
      <c r="M27" s="48"/>
      <c r="N27" s="39" t="s">
        <v>138</v>
      </c>
      <c r="O27" s="4">
        <v>5</v>
      </c>
      <c r="P27" s="3" t="s">
        <v>171</v>
      </c>
      <c r="Q27" s="3" t="s">
        <v>171</v>
      </c>
      <c r="R27" s="3"/>
      <c r="S27" s="48" t="s">
        <v>171</v>
      </c>
      <c r="T27" s="20"/>
    </row>
    <row r="28" spans="1:20" ht="12.75" customHeight="1" x14ac:dyDescent="0.25">
      <c r="A28" s="20"/>
      <c r="B28" s="35" t="s">
        <v>78</v>
      </c>
      <c r="C28" s="3"/>
      <c r="D28" s="3"/>
      <c r="E28" s="3"/>
      <c r="F28" s="3"/>
      <c r="G28" s="48"/>
      <c r="H28" s="35" t="s">
        <v>109</v>
      </c>
      <c r="I28" s="3">
        <v>6</v>
      </c>
      <c r="J28" s="3"/>
      <c r="K28" s="3"/>
      <c r="L28" s="3"/>
      <c r="M28" s="48"/>
      <c r="N28" s="39" t="s">
        <v>139</v>
      </c>
      <c r="O28" s="4">
        <v>1</v>
      </c>
      <c r="P28" s="3"/>
      <c r="Q28" s="3"/>
      <c r="R28" s="3"/>
      <c r="S28" s="48"/>
      <c r="T28" s="20"/>
    </row>
    <row r="29" spans="1:20" ht="12.75" customHeight="1" x14ac:dyDescent="0.25">
      <c r="A29" s="20"/>
      <c r="B29" s="35" t="s">
        <v>11</v>
      </c>
      <c r="C29" s="3">
        <v>14</v>
      </c>
      <c r="D29" s="3"/>
      <c r="E29" s="3"/>
      <c r="F29" s="3"/>
      <c r="G29" s="48"/>
      <c r="H29" s="35" t="s">
        <v>110</v>
      </c>
      <c r="I29" s="3"/>
      <c r="J29" s="1"/>
      <c r="K29" s="1"/>
      <c r="L29" s="1"/>
      <c r="M29" s="47"/>
      <c r="N29" s="39" t="s">
        <v>140</v>
      </c>
      <c r="O29" s="4">
        <v>5</v>
      </c>
      <c r="P29" s="1"/>
      <c r="Q29" s="1"/>
      <c r="R29" s="1"/>
      <c r="S29" s="47"/>
      <c r="T29" s="20"/>
    </row>
    <row r="30" spans="1:20" ht="12.75" customHeight="1" x14ac:dyDescent="0.25">
      <c r="A30" s="20"/>
      <c r="B30" s="35" t="s">
        <v>12</v>
      </c>
      <c r="C30" s="3">
        <v>12</v>
      </c>
      <c r="D30" s="3"/>
      <c r="E30" s="3"/>
      <c r="F30" s="3"/>
      <c r="G30" s="48"/>
      <c r="H30" s="35" t="s">
        <v>25</v>
      </c>
      <c r="I30" s="3">
        <v>10</v>
      </c>
      <c r="J30" s="1"/>
      <c r="K30" s="1"/>
      <c r="L30" s="1"/>
      <c r="M30" s="47"/>
      <c r="N30" s="39" t="s">
        <v>141</v>
      </c>
      <c r="O30" s="4">
        <v>5</v>
      </c>
      <c r="P30" s="3"/>
      <c r="Q30" s="3"/>
      <c r="R30" s="3"/>
      <c r="S30" s="48"/>
      <c r="T30" s="20"/>
    </row>
    <row r="31" spans="1:20" ht="12.75" customHeight="1" x14ac:dyDescent="0.25">
      <c r="A31" s="20"/>
      <c r="B31" s="35" t="s">
        <v>79</v>
      </c>
      <c r="C31" s="3"/>
      <c r="D31" s="3"/>
      <c r="E31" s="3"/>
      <c r="F31" s="3"/>
      <c r="G31" s="48"/>
      <c r="H31" s="35" t="s">
        <v>26</v>
      </c>
      <c r="I31" s="3">
        <v>8</v>
      </c>
      <c r="J31" s="3"/>
      <c r="K31" s="3"/>
      <c r="L31" s="3"/>
      <c r="M31" s="48"/>
      <c r="N31" s="39" t="s">
        <v>127</v>
      </c>
      <c r="O31" s="4"/>
      <c r="P31" s="3"/>
      <c r="Q31" s="3"/>
      <c r="R31" s="3"/>
      <c r="S31" s="48"/>
      <c r="T31" s="20"/>
    </row>
    <row r="32" spans="1:20" ht="12.75" customHeight="1" x14ac:dyDescent="0.25">
      <c r="A32" s="20"/>
      <c r="B32" s="35" t="s">
        <v>13</v>
      </c>
      <c r="C32" s="3">
        <v>4</v>
      </c>
      <c r="D32" s="3"/>
      <c r="E32" s="3"/>
      <c r="F32" s="3"/>
      <c r="G32" s="48"/>
      <c r="H32" s="35" t="s">
        <v>27</v>
      </c>
      <c r="I32" s="3">
        <v>4</v>
      </c>
      <c r="J32" s="3"/>
      <c r="K32" s="3"/>
      <c r="L32" s="3"/>
      <c r="M32" s="48"/>
      <c r="N32" s="39" t="s">
        <v>142</v>
      </c>
      <c r="O32" s="4">
        <v>6</v>
      </c>
      <c r="P32" s="3"/>
      <c r="Q32" s="3"/>
      <c r="R32" s="3"/>
      <c r="S32" s="48"/>
      <c r="T32" s="20"/>
    </row>
    <row r="33" spans="1:20" ht="12.75" customHeight="1" x14ac:dyDescent="0.25">
      <c r="A33" s="20"/>
      <c r="B33" s="35" t="s">
        <v>14</v>
      </c>
      <c r="C33" s="3">
        <v>6</v>
      </c>
      <c r="D33" s="3" t="s">
        <v>170</v>
      </c>
      <c r="E33" s="3" t="s">
        <v>171</v>
      </c>
      <c r="F33" s="3"/>
      <c r="G33" s="48"/>
      <c r="H33" s="35" t="s">
        <v>28</v>
      </c>
      <c r="I33" s="3">
        <v>6</v>
      </c>
      <c r="J33" s="3" t="s">
        <v>170</v>
      </c>
      <c r="K33" s="3"/>
      <c r="L33" s="3"/>
      <c r="M33" s="48" t="s">
        <v>170</v>
      </c>
      <c r="N33" s="39" t="s">
        <v>41</v>
      </c>
      <c r="O33" s="4">
        <v>3</v>
      </c>
      <c r="P33" s="3"/>
      <c r="Q33" s="3"/>
      <c r="R33" s="3"/>
      <c r="S33" s="48"/>
      <c r="T33" s="20"/>
    </row>
    <row r="34" spans="1:20" ht="12.75" customHeight="1" x14ac:dyDescent="0.25">
      <c r="A34" s="20"/>
      <c r="B34" s="35" t="s">
        <v>15</v>
      </c>
      <c r="C34" s="3">
        <v>12</v>
      </c>
      <c r="D34" s="3"/>
      <c r="E34" s="3"/>
      <c r="F34" s="3"/>
      <c r="G34" s="48" t="s">
        <v>171</v>
      </c>
      <c r="H34" s="35" t="s">
        <v>29</v>
      </c>
      <c r="I34" s="3">
        <v>12</v>
      </c>
      <c r="J34" s="3"/>
      <c r="K34" s="3"/>
      <c r="L34" s="3"/>
      <c r="M34" s="48"/>
      <c r="N34" s="39" t="s">
        <v>42</v>
      </c>
      <c r="O34" s="4">
        <v>3</v>
      </c>
      <c r="P34" s="3"/>
      <c r="Q34" s="3"/>
      <c r="R34" s="3"/>
      <c r="S34" s="48"/>
      <c r="T34" s="20"/>
    </row>
    <row r="35" spans="1:20" ht="12.75" customHeight="1" x14ac:dyDescent="0.25">
      <c r="A35" s="20"/>
      <c r="B35" s="35" t="s">
        <v>81</v>
      </c>
      <c r="C35" s="3">
        <v>6</v>
      </c>
      <c r="D35" s="3"/>
      <c r="E35" s="3"/>
      <c r="F35" s="3"/>
      <c r="G35" s="48"/>
      <c r="H35" s="35" t="s">
        <v>30</v>
      </c>
      <c r="I35" s="3">
        <v>10</v>
      </c>
      <c r="J35" s="3"/>
      <c r="K35" s="3"/>
      <c r="L35" s="3"/>
      <c r="M35" s="48"/>
      <c r="N35" s="39" t="s">
        <v>143</v>
      </c>
      <c r="O35" s="4">
        <v>3</v>
      </c>
      <c r="P35" s="3"/>
      <c r="Q35" s="3"/>
      <c r="R35" s="3"/>
      <c r="S35" s="48"/>
      <c r="T35" s="20"/>
    </row>
    <row r="36" spans="1:20" ht="12.75" customHeight="1" x14ac:dyDescent="0.25">
      <c r="A36" s="20"/>
      <c r="B36" s="35" t="s">
        <v>16</v>
      </c>
      <c r="C36" s="3">
        <v>15</v>
      </c>
      <c r="D36" s="3"/>
      <c r="E36" s="3"/>
      <c r="F36" s="3"/>
      <c r="G36" s="48"/>
      <c r="H36" s="35" t="s">
        <v>31</v>
      </c>
      <c r="I36" s="3">
        <v>12</v>
      </c>
      <c r="J36" s="1"/>
      <c r="K36" s="1"/>
      <c r="L36" s="1"/>
      <c r="M36" s="47"/>
      <c r="N36" s="39" t="s">
        <v>144</v>
      </c>
      <c r="O36" s="4">
        <v>3</v>
      </c>
      <c r="P36" s="3"/>
      <c r="Q36" s="3"/>
      <c r="R36" s="3"/>
      <c r="S36" s="48"/>
      <c r="T36" s="20"/>
    </row>
    <row r="37" spans="1:20" ht="12.75" customHeight="1" x14ac:dyDescent="0.25">
      <c r="A37" s="20"/>
      <c r="B37" s="35" t="s">
        <v>82</v>
      </c>
      <c r="C37" s="3">
        <v>13</v>
      </c>
      <c r="D37" s="3"/>
      <c r="E37" s="3"/>
      <c r="F37" s="3"/>
      <c r="G37" s="48"/>
      <c r="H37" s="35" t="s">
        <v>32</v>
      </c>
      <c r="I37" s="3">
        <v>8</v>
      </c>
      <c r="J37" s="1"/>
      <c r="K37" s="1"/>
      <c r="L37" s="1"/>
      <c r="M37" s="47"/>
      <c r="N37" s="39" t="s">
        <v>145</v>
      </c>
      <c r="O37" s="4">
        <v>3</v>
      </c>
      <c r="P37" s="3"/>
      <c r="Q37" s="3"/>
      <c r="R37" s="3"/>
      <c r="S37" s="48"/>
      <c r="T37" s="20"/>
    </row>
    <row r="38" spans="1:20" ht="12.75" customHeight="1" x14ac:dyDescent="0.25">
      <c r="A38" s="20"/>
      <c r="B38" s="35" t="s">
        <v>83</v>
      </c>
      <c r="C38" s="3">
        <v>9</v>
      </c>
      <c r="D38" s="3"/>
      <c r="E38" s="3"/>
      <c r="F38" s="3"/>
      <c r="G38" s="48"/>
      <c r="H38" s="34" t="s">
        <v>33</v>
      </c>
      <c r="I38" s="3"/>
      <c r="J38" s="1"/>
      <c r="K38" s="1"/>
      <c r="L38" s="1"/>
      <c r="M38" s="47"/>
      <c r="N38" s="39" t="s">
        <v>146</v>
      </c>
      <c r="O38" s="4">
        <v>3</v>
      </c>
      <c r="P38" s="3"/>
      <c r="Q38" s="3"/>
      <c r="R38" s="3"/>
      <c r="S38" s="48"/>
      <c r="T38" s="20"/>
    </row>
    <row r="39" spans="1:20" ht="12.75" customHeight="1" x14ac:dyDescent="0.25">
      <c r="A39" s="20"/>
      <c r="B39" s="35" t="s">
        <v>84</v>
      </c>
      <c r="C39" s="3">
        <v>15</v>
      </c>
      <c r="D39" s="3"/>
      <c r="E39" s="3"/>
      <c r="F39" s="3"/>
      <c r="G39" s="48"/>
      <c r="H39" s="35" t="s">
        <v>111</v>
      </c>
      <c r="I39" s="3">
        <v>13</v>
      </c>
      <c r="J39" s="1"/>
      <c r="K39" s="1"/>
      <c r="L39" s="1"/>
      <c r="M39" s="47"/>
      <c r="N39" s="39" t="s">
        <v>147</v>
      </c>
      <c r="O39" s="4">
        <v>5</v>
      </c>
      <c r="P39" s="3"/>
      <c r="Q39" s="3"/>
      <c r="R39" s="3"/>
      <c r="S39" s="48"/>
      <c r="T39" s="20"/>
    </row>
    <row r="40" spans="1:20" ht="12.75" customHeight="1" x14ac:dyDescent="0.25">
      <c r="A40" s="20"/>
      <c r="B40" s="35" t="s">
        <v>85</v>
      </c>
      <c r="C40" s="3">
        <v>10</v>
      </c>
      <c r="D40" s="3"/>
      <c r="E40" s="3"/>
      <c r="F40" s="3"/>
      <c r="G40" s="48"/>
      <c r="H40" s="35" t="s">
        <v>112</v>
      </c>
      <c r="I40" s="3">
        <v>11</v>
      </c>
      <c r="J40" s="1"/>
      <c r="K40" s="1"/>
      <c r="L40" s="1"/>
      <c r="M40" s="47"/>
      <c r="N40" s="39" t="s">
        <v>128</v>
      </c>
      <c r="O40" s="4"/>
      <c r="P40" s="3"/>
      <c r="Q40" s="3"/>
      <c r="R40" s="3"/>
      <c r="S40" s="48"/>
      <c r="T40" s="20"/>
    </row>
    <row r="41" spans="1:20" ht="12.75" customHeight="1" x14ac:dyDescent="0.25">
      <c r="A41" s="20"/>
      <c r="B41" s="35" t="s">
        <v>86</v>
      </c>
      <c r="C41" s="3">
        <v>15</v>
      </c>
      <c r="D41" s="3"/>
      <c r="E41" s="3"/>
      <c r="F41" s="3"/>
      <c r="G41" s="48"/>
      <c r="H41" s="35" t="s">
        <v>115</v>
      </c>
      <c r="I41" s="3">
        <v>11</v>
      </c>
      <c r="J41" s="1"/>
      <c r="K41" s="1"/>
      <c r="L41" s="1"/>
      <c r="M41" s="47"/>
      <c r="N41" s="39" t="s">
        <v>43</v>
      </c>
      <c r="O41" s="4">
        <v>5</v>
      </c>
      <c r="P41" s="3"/>
      <c r="Q41" s="3"/>
      <c r="R41" s="3"/>
      <c r="S41" s="48"/>
      <c r="T41" s="20"/>
    </row>
    <row r="42" spans="1:20" ht="12.75" customHeight="1" x14ac:dyDescent="0.25">
      <c r="A42" s="20"/>
      <c r="B42" s="35" t="s">
        <v>87</v>
      </c>
      <c r="C42" s="3">
        <v>12</v>
      </c>
      <c r="D42" s="3"/>
      <c r="E42" s="3"/>
      <c r="F42" s="3"/>
      <c r="G42" s="48"/>
      <c r="H42" s="35" t="s">
        <v>34</v>
      </c>
      <c r="I42" s="3">
        <v>6</v>
      </c>
      <c r="J42" s="1"/>
      <c r="K42" s="1"/>
      <c r="L42" s="1"/>
      <c r="M42" s="47"/>
      <c r="N42" s="39" t="s">
        <v>148</v>
      </c>
      <c r="O42" s="4">
        <v>3</v>
      </c>
      <c r="P42" s="3"/>
      <c r="Q42" s="3"/>
      <c r="R42" s="3"/>
      <c r="S42" s="44"/>
      <c r="T42" s="20"/>
    </row>
    <row r="43" spans="1:20" ht="12.75" customHeight="1" thickBot="1" x14ac:dyDescent="0.3">
      <c r="A43" s="20"/>
      <c r="B43" s="35" t="s">
        <v>88</v>
      </c>
      <c r="C43" s="3">
        <v>9</v>
      </c>
      <c r="D43" s="3"/>
      <c r="E43" s="3"/>
      <c r="F43" s="3"/>
      <c r="G43" s="48"/>
      <c r="H43" s="35" t="s">
        <v>116</v>
      </c>
      <c r="I43" s="3">
        <v>15</v>
      </c>
      <c r="J43" s="1"/>
      <c r="K43" s="1"/>
      <c r="L43" s="1"/>
      <c r="M43" s="47"/>
      <c r="N43" s="40" t="s">
        <v>149</v>
      </c>
      <c r="O43" s="5">
        <v>6</v>
      </c>
      <c r="P43" s="45"/>
      <c r="Q43" s="45"/>
      <c r="R43" s="45"/>
      <c r="S43" s="46"/>
      <c r="T43" s="20"/>
    </row>
    <row r="44" spans="1:20" ht="12.75" customHeight="1" x14ac:dyDescent="0.25">
      <c r="A44" s="20"/>
      <c r="B44" s="35" t="s">
        <v>80</v>
      </c>
      <c r="C44" s="3"/>
      <c r="D44" s="3"/>
      <c r="E44" s="3"/>
      <c r="F44" s="3"/>
      <c r="G44" s="48"/>
      <c r="H44" s="35" t="s">
        <v>35</v>
      </c>
      <c r="I44" s="3">
        <v>10</v>
      </c>
      <c r="J44" s="1"/>
      <c r="K44" s="1"/>
      <c r="L44" s="1"/>
      <c r="M44" s="49"/>
      <c r="N44" s="41" t="s">
        <v>46</v>
      </c>
      <c r="O44" s="31"/>
      <c r="P44" s="31"/>
      <c r="Q44" s="31"/>
      <c r="R44" s="31"/>
      <c r="S44" s="50">
        <f>C18+C20+C24+C27+C34+C48+C55+I18+I25+I33+I54+O20+O22+O27</f>
        <v>78</v>
      </c>
      <c r="T44" s="20"/>
    </row>
    <row r="45" spans="1:20" ht="12.75" customHeight="1" x14ac:dyDescent="0.25">
      <c r="A45" s="20"/>
      <c r="B45" s="35" t="s">
        <v>89</v>
      </c>
      <c r="C45" s="3">
        <v>10</v>
      </c>
      <c r="D45" s="3"/>
      <c r="E45" s="3"/>
      <c r="F45" s="3"/>
      <c r="G45" s="48"/>
      <c r="H45" s="35" t="s">
        <v>36</v>
      </c>
      <c r="I45" s="3">
        <v>6</v>
      </c>
      <c r="J45" s="1"/>
      <c r="K45" s="3"/>
      <c r="L45" s="3"/>
      <c r="M45" s="54"/>
      <c r="N45" s="42" t="s">
        <v>47</v>
      </c>
      <c r="O45" s="30"/>
      <c r="P45" s="30"/>
      <c r="Q45" s="30"/>
      <c r="R45" s="30"/>
      <c r="S45" s="51">
        <f>COUNTA(G18:G57,M17:M56,S17:S42)</f>
        <v>14</v>
      </c>
      <c r="T45" s="20"/>
    </row>
    <row r="46" spans="1:20" ht="12.75" customHeight="1" thickBot="1" x14ac:dyDescent="0.3">
      <c r="A46" s="20"/>
      <c r="B46" s="35" t="s">
        <v>17</v>
      </c>
      <c r="C46" s="3">
        <v>10</v>
      </c>
      <c r="D46" s="3"/>
      <c r="E46" s="3"/>
      <c r="F46" s="3"/>
      <c r="G46" s="48"/>
      <c r="H46" s="35" t="s">
        <v>117</v>
      </c>
      <c r="I46" s="3">
        <v>11</v>
      </c>
      <c r="J46" s="1"/>
      <c r="K46" s="3"/>
      <c r="L46" s="3"/>
      <c r="M46" s="54"/>
      <c r="N46" s="43" t="s">
        <v>48</v>
      </c>
      <c r="O46" s="32"/>
      <c r="P46" s="32"/>
      <c r="Q46" s="32"/>
      <c r="R46" s="32"/>
      <c r="S46" s="52">
        <f>S44/S45</f>
        <v>5.5714285714285712</v>
      </c>
      <c r="T46" s="20"/>
    </row>
    <row r="47" spans="1:20" ht="12.75" customHeight="1" x14ac:dyDescent="0.25">
      <c r="A47" s="20"/>
      <c r="B47" s="35" t="s">
        <v>90</v>
      </c>
      <c r="C47" s="3">
        <v>8</v>
      </c>
      <c r="D47" s="3"/>
      <c r="E47" s="3"/>
      <c r="F47" s="3"/>
      <c r="G47" s="48"/>
      <c r="H47" s="35" t="s">
        <v>37</v>
      </c>
      <c r="I47" s="3">
        <v>10</v>
      </c>
      <c r="J47" s="1"/>
      <c r="K47" s="3"/>
      <c r="L47" s="3"/>
      <c r="M47" s="48"/>
      <c r="N47" s="118" t="s">
        <v>44</v>
      </c>
      <c r="O47" s="118"/>
      <c r="P47" s="118"/>
      <c r="Q47" s="118"/>
      <c r="R47" s="118"/>
      <c r="S47" s="119"/>
      <c r="T47" s="20"/>
    </row>
    <row r="48" spans="1:20" ht="12.75" customHeight="1" x14ac:dyDescent="0.25">
      <c r="A48" s="20"/>
      <c r="B48" s="35" t="s">
        <v>18</v>
      </c>
      <c r="C48" s="3">
        <v>4</v>
      </c>
      <c r="D48" s="3"/>
      <c r="E48" s="3" t="s">
        <v>170</v>
      </c>
      <c r="F48" s="3"/>
      <c r="G48" s="48" t="s">
        <v>170</v>
      </c>
      <c r="H48" s="35" t="s">
        <v>118</v>
      </c>
      <c r="I48" s="3">
        <v>13</v>
      </c>
      <c r="J48" s="3"/>
      <c r="K48" s="3"/>
      <c r="L48" s="3"/>
      <c r="M48" s="48"/>
      <c r="N48" s="118"/>
      <c r="O48" s="118"/>
      <c r="P48" s="118"/>
      <c r="Q48" s="118"/>
      <c r="R48" s="118"/>
      <c r="S48" s="119"/>
      <c r="T48" s="20"/>
    </row>
    <row r="49" spans="1:20" ht="12.75" customHeight="1" x14ac:dyDescent="0.25">
      <c r="A49" s="20"/>
      <c r="B49" s="35" t="s">
        <v>19</v>
      </c>
      <c r="C49" s="3">
        <v>8</v>
      </c>
      <c r="D49" s="3"/>
      <c r="E49" s="3"/>
      <c r="F49" s="3"/>
      <c r="G49" s="48"/>
      <c r="H49" s="35" t="s">
        <v>113</v>
      </c>
      <c r="I49" s="3"/>
      <c r="J49" s="3"/>
      <c r="K49" s="3"/>
      <c r="L49" s="3"/>
      <c r="M49" s="48"/>
      <c r="N49" s="118"/>
      <c r="O49" s="118"/>
      <c r="P49" s="118"/>
      <c r="Q49" s="118"/>
      <c r="R49" s="118"/>
      <c r="S49" s="119"/>
      <c r="T49" s="20"/>
    </row>
    <row r="50" spans="1:20" ht="12.75" customHeight="1" x14ac:dyDescent="0.25">
      <c r="A50" s="20"/>
      <c r="B50" s="35" t="s">
        <v>91</v>
      </c>
      <c r="C50" s="3">
        <v>10</v>
      </c>
      <c r="D50" s="3"/>
      <c r="E50" s="3"/>
      <c r="F50" s="3"/>
      <c r="G50" s="48"/>
      <c r="H50" s="35" t="s">
        <v>119</v>
      </c>
      <c r="I50" s="3">
        <v>5</v>
      </c>
      <c r="J50" s="3"/>
      <c r="K50" s="3"/>
      <c r="L50" s="3"/>
      <c r="M50" s="48"/>
      <c r="N50" s="127"/>
      <c r="O50" s="127"/>
      <c r="P50" s="127"/>
      <c r="Q50" s="127"/>
      <c r="R50" s="127"/>
      <c r="S50" s="128"/>
      <c r="T50" s="20"/>
    </row>
    <row r="51" spans="1:20" ht="12.75" customHeight="1" x14ac:dyDescent="0.25">
      <c r="A51" s="20"/>
      <c r="B51" s="35" t="s">
        <v>20</v>
      </c>
      <c r="C51" s="3">
        <v>8</v>
      </c>
      <c r="D51" s="3"/>
      <c r="E51" s="3"/>
      <c r="F51" s="3"/>
      <c r="G51" s="48"/>
      <c r="H51" s="35" t="s">
        <v>120</v>
      </c>
      <c r="I51" s="3">
        <v>8</v>
      </c>
      <c r="J51" s="3"/>
      <c r="K51" s="3"/>
      <c r="L51" s="3"/>
      <c r="M51" s="48"/>
      <c r="N51" s="116" t="s">
        <v>45</v>
      </c>
      <c r="O51" s="116"/>
      <c r="P51" s="116"/>
      <c r="Q51" s="116"/>
      <c r="R51" s="116"/>
      <c r="S51" s="117"/>
      <c r="T51" s="20"/>
    </row>
    <row r="52" spans="1:20" ht="12.75" customHeight="1" x14ac:dyDescent="0.25">
      <c r="A52" s="20"/>
      <c r="B52" s="35" t="s">
        <v>92</v>
      </c>
      <c r="C52" s="3">
        <v>8</v>
      </c>
      <c r="D52" s="3"/>
      <c r="E52" s="3"/>
      <c r="F52" s="3"/>
      <c r="G52" s="48"/>
      <c r="H52" s="35" t="s">
        <v>38</v>
      </c>
      <c r="I52" s="3">
        <v>5</v>
      </c>
      <c r="J52" s="3"/>
      <c r="K52" s="3"/>
      <c r="L52" s="3"/>
      <c r="M52" s="48"/>
      <c r="N52" s="118"/>
      <c r="O52" s="118"/>
      <c r="P52" s="118"/>
      <c r="Q52" s="118"/>
      <c r="R52" s="118"/>
      <c r="S52" s="119"/>
      <c r="T52" s="20"/>
    </row>
    <row r="53" spans="1:20" ht="12.75" customHeight="1" x14ac:dyDescent="0.25">
      <c r="A53" s="20"/>
      <c r="B53" s="35" t="s">
        <v>93</v>
      </c>
      <c r="C53" s="3">
        <v>8</v>
      </c>
      <c r="D53" s="3"/>
      <c r="E53" s="3"/>
      <c r="F53" s="3"/>
      <c r="G53" s="48"/>
      <c r="H53" s="35" t="s">
        <v>121</v>
      </c>
      <c r="I53" s="3">
        <v>5</v>
      </c>
      <c r="J53" s="3"/>
      <c r="K53" s="3"/>
      <c r="L53" s="3"/>
      <c r="M53" s="48"/>
      <c r="N53" s="118"/>
      <c r="O53" s="118"/>
      <c r="P53" s="118"/>
      <c r="Q53" s="118"/>
      <c r="R53" s="118"/>
      <c r="S53" s="119"/>
      <c r="T53" s="20"/>
    </row>
    <row r="54" spans="1:20" ht="12.75" customHeight="1" x14ac:dyDescent="0.25">
      <c r="A54" s="20"/>
      <c r="B54" s="35" t="s">
        <v>94</v>
      </c>
      <c r="C54" s="3">
        <v>6</v>
      </c>
      <c r="D54" s="3"/>
      <c r="E54" s="3"/>
      <c r="F54" s="3"/>
      <c r="G54" s="48"/>
      <c r="H54" s="35" t="s">
        <v>122</v>
      </c>
      <c r="I54" s="3">
        <v>12</v>
      </c>
      <c r="J54" s="3" t="s">
        <v>170</v>
      </c>
      <c r="K54" s="3" t="s">
        <v>170</v>
      </c>
      <c r="L54" s="3"/>
      <c r="M54" s="48" t="s">
        <v>170</v>
      </c>
      <c r="N54" s="118"/>
      <c r="O54" s="118"/>
      <c r="P54" s="118"/>
      <c r="Q54" s="118"/>
      <c r="R54" s="118"/>
      <c r="S54" s="119"/>
      <c r="T54" s="20"/>
    </row>
    <row r="55" spans="1:20" ht="12.75" customHeight="1" x14ac:dyDescent="0.25">
      <c r="A55" s="20"/>
      <c r="B55" s="35" t="s">
        <v>95</v>
      </c>
      <c r="C55" s="3">
        <v>4</v>
      </c>
      <c r="D55" s="3"/>
      <c r="E55" s="3"/>
      <c r="F55" s="3">
        <v>1</v>
      </c>
      <c r="G55" s="48">
        <v>1</v>
      </c>
      <c r="H55" s="35" t="s">
        <v>123</v>
      </c>
      <c r="I55" s="3">
        <v>8</v>
      </c>
      <c r="J55" s="3"/>
      <c r="K55" s="3"/>
      <c r="L55" s="3"/>
      <c r="M55" s="48"/>
      <c r="N55" s="118"/>
      <c r="O55" s="118"/>
      <c r="P55" s="118"/>
      <c r="Q55" s="118"/>
      <c r="R55" s="118"/>
      <c r="S55" s="119"/>
      <c r="T55" s="20"/>
    </row>
    <row r="56" spans="1:20" ht="12.75" customHeight="1" x14ac:dyDescent="0.25">
      <c r="A56" s="20"/>
      <c r="B56" s="35" t="s">
        <v>96</v>
      </c>
      <c r="C56" s="3"/>
      <c r="D56" s="3"/>
      <c r="E56" s="3"/>
      <c r="F56" s="3"/>
      <c r="G56" s="48"/>
      <c r="H56" s="35" t="s">
        <v>124</v>
      </c>
      <c r="I56" s="3">
        <v>5</v>
      </c>
      <c r="J56" s="1"/>
      <c r="K56" s="1"/>
      <c r="L56" s="1"/>
      <c r="M56" s="8"/>
      <c r="N56" s="118"/>
      <c r="O56" s="118"/>
      <c r="P56" s="118"/>
      <c r="Q56" s="118"/>
      <c r="R56" s="118"/>
      <c r="S56" s="119"/>
      <c r="T56" s="20"/>
    </row>
    <row r="57" spans="1:20" ht="12.75" customHeight="1" x14ac:dyDescent="0.25">
      <c r="A57" s="20"/>
      <c r="B57" s="35" t="s">
        <v>97</v>
      </c>
      <c r="C57" s="3">
        <v>12</v>
      </c>
      <c r="D57" s="1"/>
      <c r="E57" s="1"/>
      <c r="F57" s="1"/>
      <c r="G57" s="8"/>
      <c r="H57" s="35" t="s">
        <v>39</v>
      </c>
      <c r="I57" s="3">
        <v>10</v>
      </c>
      <c r="J57" s="1"/>
      <c r="K57" s="1"/>
      <c r="L57" s="1"/>
      <c r="M57" s="8"/>
      <c r="N57" s="118"/>
      <c r="O57" s="118"/>
      <c r="P57" s="118"/>
      <c r="Q57" s="118"/>
      <c r="R57" s="118"/>
      <c r="S57" s="119"/>
      <c r="T57" s="20"/>
    </row>
    <row r="58" spans="1:20" ht="12.75" customHeight="1" thickBot="1" x14ac:dyDescent="0.3">
      <c r="A58" s="20"/>
      <c r="B58" s="16"/>
      <c r="C58" s="17"/>
      <c r="D58" s="17"/>
      <c r="E58" s="17"/>
      <c r="F58" s="17"/>
      <c r="G58" s="19"/>
      <c r="H58" s="36" t="s">
        <v>125</v>
      </c>
      <c r="I58" s="11">
        <v>10</v>
      </c>
      <c r="J58" s="9"/>
      <c r="K58" s="9"/>
      <c r="L58" s="9"/>
      <c r="M58" s="10"/>
      <c r="N58" s="120"/>
      <c r="O58" s="120"/>
      <c r="P58" s="120"/>
      <c r="Q58" s="120"/>
      <c r="R58" s="120"/>
      <c r="S58" s="121"/>
      <c r="T58" s="20"/>
    </row>
    <row r="59" spans="1:20" ht="12.75" customHeight="1" x14ac:dyDescent="0.25">
      <c r="A59" s="20"/>
      <c r="B59" s="21" t="s">
        <v>150</v>
      </c>
      <c r="C59" s="22" t="s">
        <v>151</v>
      </c>
      <c r="D59" s="22"/>
      <c r="E59" s="22"/>
      <c r="F59" s="22"/>
      <c r="G59" s="22"/>
      <c r="H59" s="22"/>
      <c r="I59" s="22"/>
      <c r="J59" s="22"/>
      <c r="K59" s="22"/>
      <c r="L59" s="22"/>
      <c r="M59" s="22" t="s">
        <v>162</v>
      </c>
      <c r="N59" s="22"/>
      <c r="O59" s="22"/>
      <c r="P59" s="22"/>
      <c r="Q59" s="22"/>
      <c r="R59" s="22"/>
      <c r="S59" s="23"/>
      <c r="T59" s="20"/>
    </row>
    <row r="60" spans="1:20" ht="12.75" customHeight="1" x14ac:dyDescent="0.25">
      <c r="A60" s="20"/>
      <c r="B60" s="24"/>
      <c r="C60" s="25" t="s">
        <v>152</v>
      </c>
      <c r="D60" s="25"/>
      <c r="E60" s="25"/>
      <c r="F60" s="25"/>
      <c r="G60" s="25"/>
      <c r="H60" s="25"/>
      <c r="I60" s="25"/>
      <c r="J60" s="25"/>
      <c r="K60" s="25"/>
      <c r="L60" s="25"/>
      <c r="M60" s="25" t="s">
        <v>163</v>
      </c>
      <c r="N60" s="25"/>
      <c r="O60" s="25"/>
      <c r="P60" s="25"/>
      <c r="Q60" s="25"/>
      <c r="R60" s="25"/>
      <c r="S60" s="26"/>
      <c r="T60" s="20"/>
    </row>
    <row r="61" spans="1:20" ht="12.75" customHeight="1" x14ac:dyDescent="0.25">
      <c r="A61" s="20"/>
      <c r="B61" s="24"/>
      <c r="C61" s="25" t="s">
        <v>161</v>
      </c>
      <c r="D61" s="25"/>
      <c r="E61" s="25"/>
      <c r="F61" s="25"/>
      <c r="G61" s="25"/>
      <c r="H61" s="25"/>
      <c r="I61" s="25"/>
      <c r="J61" s="25"/>
      <c r="K61" s="25"/>
      <c r="L61" s="25"/>
      <c r="M61" s="25" t="s">
        <v>164</v>
      </c>
      <c r="N61" s="25"/>
      <c r="O61" s="25"/>
      <c r="P61" s="25"/>
      <c r="Q61" s="25"/>
      <c r="R61" s="25"/>
      <c r="S61" s="26"/>
      <c r="T61" s="20"/>
    </row>
    <row r="62" spans="1:20" ht="12.75" customHeight="1" x14ac:dyDescent="0.25">
      <c r="A62" s="20"/>
      <c r="B62" s="24"/>
      <c r="C62" s="25" t="s">
        <v>153</v>
      </c>
      <c r="D62" s="25"/>
      <c r="E62" s="25"/>
      <c r="F62" s="25"/>
      <c r="G62" s="25"/>
      <c r="H62" s="25"/>
      <c r="I62" s="25"/>
      <c r="J62" s="25"/>
      <c r="K62" s="25"/>
      <c r="L62" s="25"/>
      <c r="M62" s="25" t="s">
        <v>156</v>
      </c>
      <c r="N62" s="25"/>
      <c r="O62" s="25"/>
      <c r="P62" s="25"/>
      <c r="Q62" s="25"/>
      <c r="R62" s="25"/>
      <c r="S62" s="26"/>
      <c r="T62" s="20"/>
    </row>
    <row r="63" spans="1:20" ht="12.75" customHeight="1" x14ac:dyDescent="0.25">
      <c r="A63" s="20"/>
      <c r="B63" s="24"/>
      <c r="C63" s="25" t="s">
        <v>155</v>
      </c>
      <c r="D63" s="25"/>
      <c r="E63" s="25"/>
      <c r="F63" s="25"/>
      <c r="G63" s="25"/>
      <c r="H63" s="25"/>
      <c r="I63" s="25"/>
      <c r="J63" s="25"/>
      <c r="K63" s="25"/>
      <c r="L63" s="25"/>
      <c r="M63" s="25" t="s">
        <v>157</v>
      </c>
      <c r="N63" s="25"/>
      <c r="O63" s="25"/>
      <c r="P63" s="25"/>
      <c r="Q63" s="25"/>
      <c r="R63" s="25"/>
      <c r="S63" s="26"/>
      <c r="T63" s="20"/>
    </row>
    <row r="64" spans="1:20" ht="12.75" customHeight="1" x14ac:dyDescent="0.25">
      <c r="A64" s="20"/>
      <c r="B64" s="24"/>
      <c r="C64" s="25" t="s">
        <v>154</v>
      </c>
      <c r="D64" s="25"/>
      <c r="E64" s="25"/>
      <c r="F64" s="25"/>
      <c r="G64" s="25"/>
      <c r="H64" s="25"/>
      <c r="I64" s="25"/>
      <c r="J64" s="25"/>
      <c r="K64" s="25"/>
      <c r="L64" s="25"/>
      <c r="M64" s="25" t="s">
        <v>158</v>
      </c>
      <c r="N64" s="25"/>
      <c r="O64" s="25"/>
      <c r="P64" s="25"/>
      <c r="Q64" s="25"/>
      <c r="R64" s="25"/>
      <c r="S64" s="26"/>
      <c r="T64" s="20"/>
    </row>
    <row r="65" spans="1:20" ht="12.75" customHeight="1" x14ac:dyDescent="0.25">
      <c r="A65" s="20"/>
      <c r="B65" s="24"/>
      <c r="C65" s="25" t="s">
        <v>159</v>
      </c>
      <c r="D65" s="25"/>
      <c r="E65" s="25"/>
      <c r="F65" s="25"/>
      <c r="G65" s="25"/>
      <c r="H65" s="25"/>
      <c r="I65" s="25"/>
      <c r="J65" s="25"/>
      <c r="K65" s="25"/>
      <c r="L65" s="25"/>
      <c r="M65" s="25" t="s">
        <v>114</v>
      </c>
      <c r="N65" s="25"/>
      <c r="O65" s="25"/>
      <c r="P65" s="25"/>
      <c r="Q65" s="25"/>
      <c r="R65" s="25"/>
      <c r="S65" s="26"/>
      <c r="T65" s="20"/>
    </row>
    <row r="66" spans="1:20" ht="12.75" customHeight="1" thickBot="1" x14ac:dyDescent="0.3">
      <c r="A66" s="20"/>
      <c r="B66" s="27"/>
      <c r="C66" s="28" t="s">
        <v>160</v>
      </c>
      <c r="D66" s="28"/>
      <c r="E66" s="28"/>
      <c r="F66" s="28"/>
      <c r="G66" s="28"/>
      <c r="H66" s="28"/>
      <c r="I66" s="28"/>
      <c r="J66" s="28"/>
      <c r="K66" s="28"/>
      <c r="L66" s="28"/>
      <c r="M66" s="28"/>
      <c r="N66" s="28"/>
      <c r="O66" s="28"/>
      <c r="P66" s="28"/>
      <c r="Q66" s="28"/>
      <c r="R66" s="28"/>
      <c r="S66" s="29"/>
      <c r="T66" s="20"/>
    </row>
    <row r="67" spans="1:20" ht="12.75" customHeight="1" x14ac:dyDescent="0.25">
      <c r="A67" s="20"/>
      <c r="B67" s="20"/>
      <c r="C67" s="20"/>
      <c r="D67" s="20"/>
      <c r="E67" s="20"/>
      <c r="F67" s="20"/>
      <c r="G67" s="20"/>
      <c r="H67" s="20"/>
      <c r="I67" s="20"/>
      <c r="J67" s="20"/>
      <c r="K67" s="20"/>
      <c r="L67" s="20"/>
      <c r="M67" s="20"/>
      <c r="N67" s="20"/>
      <c r="O67" s="20"/>
      <c r="P67" s="20"/>
      <c r="Q67" s="20"/>
      <c r="R67" s="20"/>
      <c r="S67" s="20"/>
      <c r="T67" s="20"/>
    </row>
    <row r="68" spans="1:20" x14ac:dyDescent="0.25">
      <c r="A68" s="20"/>
      <c r="B68" s="20"/>
      <c r="C68" s="20"/>
      <c r="D68" s="20"/>
      <c r="E68" s="20"/>
      <c r="F68" s="20"/>
      <c r="G68" s="20"/>
      <c r="H68" s="20"/>
      <c r="I68" s="20"/>
      <c r="J68" s="20"/>
      <c r="K68" s="20"/>
      <c r="L68" s="20"/>
      <c r="M68" s="20"/>
      <c r="N68" s="20"/>
      <c r="O68" s="20"/>
      <c r="P68" s="20"/>
      <c r="Q68" s="20"/>
      <c r="R68" s="20"/>
      <c r="S68" s="20"/>
      <c r="T68" s="20"/>
    </row>
    <row r="69" spans="1:20" x14ac:dyDescent="0.25">
      <c r="B69" s="20"/>
      <c r="C69" s="20"/>
      <c r="D69" s="20"/>
      <c r="E69" s="20"/>
      <c r="F69" s="20"/>
      <c r="G69" s="20"/>
      <c r="H69" s="20"/>
      <c r="I69" s="20"/>
      <c r="J69" s="20"/>
      <c r="K69" s="20"/>
      <c r="L69" s="20"/>
      <c r="M69" s="20"/>
      <c r="N69" s="20"/>
      <c r="O69" s="20"/>
      <c r="P69" s="20"/>
      <c r="Q69" s="20"/>
      <c r="R69" s="20"/>
      <c r="S69" s="20"/>
      <c r="T69" s="20"/>
    </row>
  </sheetData>
  <mergeCells count="34">
    <mergeCell ref="N51:S58"/>
    <mergeCell ref="O12:P12"/>
    <mergeCell ref="B13:G14"/>
    <mergeCell ref="H13:M14"/>
    <mergeCell ref="O13:P13"/>
    <mergeCell ref="N14:S14"/>
    <mergeCell ref="N47:S50"/>
    <mergeCell ref="Q7:S13"/>
    <mergeCell ref="C8:G8"/>
    <mergeCell ref="H8:M10"/>
    <mergeCell ref="O8:P8"/>
    <mergeCell ref="C9:G9"/>
    <mergeCell ref="O9:P9"/>
    <mergeCell ref="B10:G12"/>
    <mergeCell ref="O10:P10"/>
    <mergeCell ref="H11:M12"/>
    <mergeCell ref="O11:P11"/>
    <mergeCell ref="O5:P5"/>
    <mergeCell ref="C6:G6"/>
    <mergeCell ref="I6:M6"/>
    <mergeCell ref="O6:P6"/>
    <mergeCell ref="C7:G7"/>
    <mergeCell ref="I7:M7"/>
    <mergeCell ref="O7:P7"/>
    <mergeCell ref="C3:G3"/>
    <mergeCell ref="I3:M3"/>
    <mergeCell ref="O3:P3"/>
    <mergeCell ref="Q3:S3"/>
    <mergeCell ref="C4:G4"/>
    <mergeCell ref="I4:M4"/>
    <mergeCell ref="O4:P4"/>
    <mergeCell ref="Q4:S6"/>
    <mergeCell ref="C5:G5"/>
    <mergeCell ref="I5:M5"/>
  </mergeCells>
  <pageMargins left="0.7" right="0.7" top="0.75" bottom="0.75" header="0.3" footer="0.3"/>
  <pageSetup paperSize="9" scale="5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88006-C56F-4B2E-A0B6-3CD071CA710F}">
  <sheetPr>
    <pageSetUpPr fitToPage="1"/>
  </sheetPr>
  <dimension ref="A1:T69"/>
  <sheetViews>
    <sheetView topLeftCell="A13" zoomScale="80" zoomScaleNormal="80" zoomScaleSheetLayoutView="70" workbookViewId="0">
      <selection activeCell="C6" sqref="C6:G6"/>
    </sheetView>
  </sheetViews>
  <sheetFormatPr defaultColWidth="9.109375" defaultRowHeight="13.2" x14ac:dyDescent="0.25"/>
  <cols>
    <col min="1" max="1" width="5.6640625" style="2" customWidth="1"/>
    <col min="2" max="2" width="34.6640625" style="2" customWidth="1"/>
    <col min="3" max="7" width="7.109375" style="2" customWidth="1"/>
    <col min="8" max="8" width="34.6640625" style="2" customWidth="1"/>
    <col min="9" max="13" width="7.109375" style="2" customWidth="1"/>
    <col min="14" max="14" width="34.6640625" style="2" customWidth="1"/>
    <col min="15" max="19" width="7.109375" style="2" customWidth="1"/>
    <col min="20" max="16384" width="9.109375" style="2"/>
  </cols>
  <sheetData>
    <row r="1" spans="1:20" x14ac:dyDescent="0.25">
      <c r="A1" s="20"/>
      <c r="B1" s="20"/>
      <c r="C1" s="20"/>
      <c r="D1" s="20"/>
      <c r="E1" s="20"/>
      <c r="F1" s="20"/>
      <c r="G1" s="20"/>
      <c r="H1" s="20"/>
      <c r="I1" s="20"/>
      <c r="J1" s="20"/>
      <c r="K1" s="20"/>
      <c r="L1" s="20"/>
      <c r="M1" s="20"/>
      <c r="N1" s="20"/>
      <c r="O1" s="20"/>
      <c r="P1" s="20"/>
      <c r="Q1" s="20"/>
      <c r="R1" s="20"/>
      <c r="S1" s="20"/>
      <c r="T1" s="20"/>
    </row>
    <row r="2" spans="1:20" ht="13.8" thickBot="1" x14ac:dyDescent="0.3">
      <c r="A2" s="20"/>
      <c r="B2" s="20"/>
      <c r="C2" s="20"/>
      <c r="D2" s="20"/>
      <c r="E2" s="20"/>
      <c r="F2" s="20"/>
      <c r="G2" s="20"/>
      <c r="H2" s="20"/>
      <c r="I2" s="20"/>
      <c r="J2" s="20"/>
      <c r="K2" s="20"/>
      <c r="L2" s="20"/>
      <c r="M2" s="20"/>
      <c r="N2" s="20"/>
      <c r="O2" s="20"/>
      <c r="P2" s="20"/>
      <c r="Q2" s="20"/>
      <c r="R2" s="20"/>
      <c r="S2" s="20"/>
      <c r="T2" s="20"/>
    </row>
    <row r="3" spans="1:20" ht="12.75" customHeight="1" x14ac:dyDescent="0.25">
      <c r="A3" s="20"/>
      <c r="B3" s="6" t="s">
        <v>0</v>
      </c>
      <c r="C3" s="95">
        <v>45430</v>
      </c>
      <c r="D3" s="96"/>
      <c r="E3" s="96"/>
      <c r="F3" s="96"/>
      <c r="G3" s="97"/>
      <c r="H3" s="6" t="s">
        <v>68</v>
      </c>
      <c r="I3" s="96"/>
      <c r="J3" s="96"/>
      <c r="K3" s="96"/>
      <c r="L3" s="96"/>
      <c r="M3" s="98"/>
      <c r="N3" s="37" t="s">
        <v>50</v>
      </c>
      <c r="O3" s="99" t="s">
        <v>59</v>
      </c>
      <c r="P3" s="99"/>
      <c r="Q3" s="100" t="s">
        <v>60</v>
      </c>
      <c r="R3" s="101"/>
      <c r="S3" s="102"/>
      <c r="T3" s="20"/>
    </row>
    <row r="4" spans="1:20" ht="12.75" customHeight="1" x14ac:dyDescent="0.25">
      <c r="A4" s="20"/>
      <c r="B4" s="7" t="s">
        <v>1</v>
      </c>
      <c r="C4" s="103" t="s">
        <v>167</v>
      </c>
      <c r="D4" s="103"/>
      <c r="E4" s="103"/>
      <c r="F4" s="103"/>
      <c r="G4" s="104"/>
      <c r="H4" s="7" t="s">
        <v>66</v>
      </c>
      <c r="I4" s="103"/>
      <c r="J4" s="103"/>
      <c r="K4" s="103"/>
      <c r="L4" s="103"/>
      <c r="M4" s="105"/>
      <c r="N4" s="12" t="s">
        <v>51</v>
      </c>
      <c r="O4" s="103">
        <v>1</v>
      </c>
      <c r="P4" s="103"/>
      <c r="Q4" s="106"/>
      <c r="R4" s="107"/>
      <c r="S4" s="108"/>
      <c r="T4" s="20"/>
    </row>
    <row r="5" spans="1:20" ht="12.75" customHeight="1" x14ac:dyDescent="0.25">
      <c r="A5" s="20"/>
      <c r="B5" s="7" t="s">
        <v>6</v>
      </c>
      <c r="C5" s="103" t="s">
        <v>177</v>
      </c>
      <c r="D5" s="103"/>
      <c r="E5" s="103"/>
      <c r="F5" s="103"/>
      <c r="G5" s="104"/>
      <c r="H5" s="7" t="s">
        <v>65</v>
      </c>
      <c r="I5" s="103"/>
      <c r="J5" s="103"/>
      <c r="K5" s="103"/>
      <c r="L5" s="103"/>
      <c r="M5" s="105"/>
      <c r="N5" s="12" t="s">
        <v>52</v>
      </c>
      <c r="O5" s="103">
        <v>0</v>
      </c>
      <c r="P5" s="103"/>
      <c r="Q5" s="109"/>
      <c r="R5" s="110"/>
      <c r="S5" s="111"/>
      <c r="T5" s="20"/>
    </row>
    <row r="6" spans="1:20" ht="12.75" customHeight="1" x14ac:dyDescent="0.25">
      <c r="A6" s="20"/>
      <c r="B6" s="7" t="s">
        <v>4</v>
      </c>
      <c r="C6" s="115" t="s">
        <v>180</v>
      </c>
      <c r="D6" s="103"/>
      <c r="E6" s="103"/>
      <c r="F6" s="103"/>
      <c r="G6" s="104"/>
      <c r="H6" s="7" t="s">
        <v>64</v>
      </c>
      <c r="I6" s="103"/>
      <c r="J6" s="103"/>
      <c r="K6" s="103"/>
      <c r="L6" s="103"/>
      <c r="M6" s="105"/>
      <c r="N6" s="12" t="s">
        <v>53</v>
      </c>
      <c r="O6" s="103">
        <v>0</v>
      </c>
      <c r="P6" s="103"/>
      <c r="Q6" s="112"/>
      <c r="R6" s="113"/>
      <c r="S6" s="114"/>
      <c r="T6" s="20"/>
    </row>
    <row r="7" spans="1:20" ht="12.75" customHeight="1" x14ac:dyDescent="0.25">
      <c r="A7" s="20"/>
      <c r="B7" s="7" t="s">
        <v>5</v>
      </c>
      <c r="C7" s="103" t="s">
        <v>168</v>
      </c>
      <c r="D7" s="103"/>
      <c r="E7" s="103"/>
      <c r="F7" s="103"/>
      <c r="G7" s="104"/>
      <c r="H7" s="7" t="s">
        <v>63</v>
      </c>
      <c r="I7" s="103"/>
      <c r="J7" s="103"/>
      <c r="K7" s="103"/>
      <c r="L7" s="103"/>
      <c r="M7" s="105"/>
      <c r="N7" s="12" t="s">
        <v>54</v>
      </c>
      <c r="O7" s="103">
        <v>1</v>
      </c>
      <c r="P7" s="103"/>
      <c r="Q7" s="106"/>
      <c r="R7" s="107"/>
      <c r="S7" s="108"/>
      <c r="T7" s="20"/>
    </row>
    <row r="8" spans="1:20" ht="12.75" customHeight="1" x14ac:dyDescent="0.25">
      <c r="A8" s="20"/>
      <c r="B8" s="7" t="s">
        <v>2</v>
      </c>
      <c r="C8" s="103" t="s">
        <v>169</v>
      </c>
      <c r="D8" s="103"/>
      <c r="E8" s="103"/>
      <c r="F8" s="103"/>
      <c r="G8" s="104"/>
      <c r="H8" s="122" t="s">
        <v>188</v>
      </c>
      <c r="I8" s="116"/>
      <c r="J8" s="116"/>
      <c r="K8" s="116"/>
      <c r="L8" s="116"/>
      <c r="M8" s="117"/>
      <c r="N8" s="12" t="s">
        <v>165</v>
      </c>
      <c r="O8" s="103">
        <v>2</v>
      </c>
      <c r="P8" s="103"/>
      <c r="Q8" s="109"/>
      <c r="R8" s="110"/>
      <c r="S8" s="111"/>
      <c r="T8" s="20"/>
    </row>
    <row r="9" spans="1:20" ht="12.75" customHeight="1" x14ac:dyDescent="0.25">
      <c r="A9" s="20"/>
      <c r="B9" s="7" t="s">
        <v>3</v>
      </c>
      <c r="C9" s="103" t="s">
        <v>186</v>
      </c>
      <c r="D9" s="103"/>
      <c r="E9" s="103"/>
      <c r="F9" s="103"/>
      <c r="G9" s="104"/>
      <c r="H9" s="129"/>
      <c r="I9" s="118"/>
      <c r="J9" s="118"/>
      <c r="K9" s="118"/>
      <c r="L9" s="118"/>
      <c r="M9" s="119"/>
      <c r="N9" s="12" t="s">
        <v>166</v>
      </c>
      <c r="O9" s="103">
        <v>1</v>
      </c>
      <c r="P9" s="103"/>
      <c r="Q9" s="109"/>
      <c r="R9" s="110"/>
      <c r="S9" s="111"/>
      <c r="T9" s="20"/>
    </row>
    <row r="10" spans="1:20" ht="12.75" customHeight="1" x14ac:dyDescent="0.25">
      <c r="A10" s="20"/>
      <c r="B10" s="131" t="s">
        <v>187</v>
      </c>
      <c r="C10" s="132"/>
      <c r="D10" s="132"/>
      <c r="E10" s="132"/>
      <c r="F10" s="132"/>
      <c r="G10" s="133"/>
      <c r="H10" s="130"/>
      <c r="I10" s="127"/>
      <c r="J10" s="127"/>
      <c r="K10" s="127"/>
      <c r="L10" s="127"/>
      <c r="M10" s="128"/>
      <c r="N10" s="12" t="s">
        <v>55</v>
      </c>
      <c r="O10" s="103">
        <v>1</v>
      </c>
      <c r="P10" s="103"/>
      <c r="Q10" s="109"/>
      <c r="R10" s="110"/>
      <c r="S10" s="111"/>
      <c r="T10" s="20"/>
    </row>
    <row r="11" spans="1:20" ht="12.75" customHeight="1" x14ac:dyDescent="0.25">
      <c r="A11" s="20"/>
      <c r="B11" s="134"/>
      <c r="C11" s="135"/>
      <c r="D11" s="135"/>
      <c r="E11" s="135"/>
      <c r="F11" s="135"/>
      <c r="G11" s="136"/>
      <c r="H11" s="131" t="s">
        <v>211</v>
      </c>
      <c r="I11" s="132"/>
      <c r="J11" s="132"/>
      <c r="K11" s="132"/>
      <c r="L11" s="132"/>
      <c r="M11" s="133"/>
      <c r="N11" s="12" t="s">
        <v>56</v>
      </c>
      <c r="O11" s="103">
        <v>0</v>
      </c>
      <c r="P11" s="103"/>
      <c r="Q11" s="109"/>
      <c r="R11" s="110"/>
      <c r="S11" s="111"/>
      <c r="T11" s="20"/>
    </row>
    <row r="12" spans="1:20" ht="12.75" customHeight="1" x14ac:dyDescent="0.25">
      <c r="A12" s="20"/>
      <c r="B12" s="137"/>
      <c r="C12" s="138"/>
      <c r="D12" s="138"/>
      <c r="E12" s="138"/>
      <c r="F12" s="138"/>
      <c r="G12" s="139"/>
      <c r="H12" s="137"/>
      <c r="I12" s="138"/>
      <c r="J12" s="138"/>
      <c r="K12" s="138"/>
      <c r="L12" s="138"/>
      <c r="M12" s="139"/>
      <c r="N12" s="12" t="s">
        <v>57</v>
      </c>
      <c r="O12" s="103">
        <v>4</v>
      </c>
      <c r="P12" s="103"/>
      <c r="Q12" s="109"/>
      <c r="R12" s="110"/>
      <c r="S12" s="111"/>
      <c r="T12" s="20"/>
    </row>
    <row r="13" spans="1:20" ht="12.75" customHeight="1" x14ac:dyDescent="0.3">
      <c r="A13" s="20"/>
      <c r="B13" s="122" t="s">
        <v>181</v>
      </c>
      <c r="C13" s="116"/>
      <c r="D13" s="116"/>
      <c r="E13" s="116"/>
      <c r="F13" s="116"/>
      <c r="G13" s="117"/>
      <c r="H13" s="122" t="s">
        <v>61</v>
      </c>
      <c r="I13" s="116"/>
      <c r="J13" s="116"/>
      <c r="K13" s="116"/>
      <c r="L13" s="116"/>
      <c r="M13" s="117"/>
      <c r="N13" s="12" t="s">
        <v>58</v>
      </c>
      <c r="O13" s="124" t="s">
        <v>172</v>
      </c>
      <c r="P13" s="103"/>
      <c r="Q13" s="112"/>
      <c r="R13" s="113"/>
      <c r="S13" s="114"/>
      <c r="T13" s="20"/>
    </row>
    <row r="14" spans="1:20" ht="12.75" customHeight="1" thickBot="1" x14ac:dyDescent="0.3">
      <c r="A14" s="20"/>
      <c r="B14" s="123"/>
      <c r="C14" s="120"/>
      <c r="D14" s="120"/>
      <c r="E14" s="120"/>
      <c r="F14" s="120"/>
      <c r="G14" s="121"/>
      <c r="H14" s="123"/>
      <c r="I14" s="120"/>
      <c r="J14" s="120"/>
      <c r="K14" s="120"/>
      <c r="L14" s="120"/>
      <c r="M14" s="121"/>
      <c r="N14" s="125"/>
      <c r="O14" s="125"/>
      <c r="P14" s="125"/>
      <c r="Q14" s="125"/>
      <c r="R14" s="125"/>
      <c r="S14" s="126"/>
      <c r="T14" s="20"/>
    </row>
    <row r="15" spans="1:20" ht="12.75" customHeight="1" x14ac:dyDescent="0.25">
      <c r="A15" s="20"/>
      <c r="B15" s="33" t="s">
        <v>7</v>
      </c>
      <c r="C15" s="18"/>
      <c r="D15" s="13" t="s">
        <v>21</v>
      </c>
      <c r="E15" s="13" t="s">
        <v>22</v>
      </c>
      <c r="F15" s="13" t="s">
        <v>23</v>
      </c>
      <c r="G15" s="14" t="s">
        <v>24</v>
      </c>
      <c r="H15" s="33" t="s">
        <v>7</v>
      </c>
      <c r="I15" s="13"/>
      <c r="J15" s="13" t="s">
        <v>21</v>
      </c>
      <c r="K15" s="13" t="s">
        <v>22</v>
      </c>
      <c r="L15" s="13" t="s">
        <v>23</v>
      </c>
      <c r="M15" s="14" t="s">
        <v>24</v>
      </c>
      <c r="N15" s="38" t="s">
        <v>7</v>
      </c>
      <c r="O15" s="15"/>
      <c r="P15" s="13" t="s">
        <v>21</v>
      </c>
      <c r="Q15" s="13" t="s">
        <v>22</v>
      </c>
      <c r="R15" s="13" t="s">
        <v>23</v>
      </c>
      <c r="S15" s="14" t="s">
        <v>24</v>
      </c>
      <c r="T15" s="20"/>
    </row>
    <row r="16" spans="1:20" ht="12.75" customHeight="1" x14ac:dyDescent="0.25">
      <c r="A16" s="20"/>
      <c r="B16" s="34" t="s">
        <v>69</v>
      </c>
      <c r="C16" s="3">
        <v>5</v>
      </c>
      <c r="D16" s="3"/>
      <c r="E16" s="3"/>
      <c r="F16" s="3"/>
      <c r="G16" s="44"/>
      <c r="H16" s="35" t="s">
        <v>98</v>
      </c>
      <c r="I16" s="3"/>
      <c r="J16" s="1"/>
      <c r="K16" s="1"/>
      <c r="L16" s="1"/>
      <c r="M16" s="8"/>
      <c r="N16" s="39" t="s">
        <v>126</v>
      </c>
      <c r="O16" s="4"/>
      <c r="P16" s="1"/>
      <c r="Q16" s="1"/>
      <c r="R16" s="1"/>
      <c r="S16" s="8"/>
      <c r="T16" s="20"/>
    </row>
    <row r="17" spans="1:20" ht="12.75" customHeight="1" x14ac:dyDescent="0.25">
      <c r="A17" s="20"/>
      <c r="B17" s="35" t="s">
        <v>70</v>
      </c>
      <c r="C17" s="3">
        <v>1</v>
      </c>
      <c r="D17" s="3"/>
      <c r="E17" s="3"/>
      <c r="F17" s="3"/>
      <c r="G17" s="48"/>
      <c r="H17" s="35" t="s">
        <v>99</v>
      </c>
      <c r="I17" s="3">
        <v>3</v>
      </c>
      <c r="J17" s="3"/>
      <c r="K17" s="3"/>
      <c r="L17" s="3"/>
      <c r="M17" s="48"/>
      <c r="N17" s="39" t="s">
        <v>40</v>
      </c>
      <c r="O17" s="4">
        <v>10</v>
      </c>
      <c r="P17" s="1"/>
      <c r="Q17" s="1"/>
      <c r="R17" s="1"/>
      <c r="S17" s="47"/>
      <c r="T17" s="20"/>
    </row>
    <row r="18" spans="1:20" ht="12.75" customHeight="1" x14ac:dyDescent="0.25">
      <c r="A18" s="20"/>
      <c r="B18" s="35" t="s">
        <v>71</v>
      </c>
      <c r="C18" s="3">
        <v>3</v>
      </c>
      <c r="D18" s="3" t="s">
        <v>170</v>
      </c>
      <c r="E18" s="3"/>
      <c r="F18" s="3">
        <v>1</v>
      </c>
      <c r="G18" s="48" t="s">
        <v>170</v>
      </c>
      <c r="H18" s="35" t="s">
        <v>100</v>
      </c>
      <c r="I18" s="3">
        <v>3</v>
      </c>
      <c r="J18" s="3"/>
      <c r="K18" s="3" t="s">
        <v>170</v>
      </c>
      <c r="L18" s="3" t="s">
        <v>170</v>
      </c>
      <c r="M18" s="48" t="s">
        <v>170</v>
      </c>
      <c r="N18" s="39" t="s">
        <v>129</v>
      </c>
      <c r="O18" s="4">
        <v>15</v>
      </c>
      <c r="P18" s="3"/>
      <c r="Q18" s="3"/>
      <c r="R18" s="3"/>
      <c r="S18" s="48"/>
      <c r="T18" s="20"/>
    </row>
    <row r="19" spans="1:20" ht="12.75" customHeight="1" x14ac:dyDescent="0.25">
      <c r="A19" s="20"/>
      <c r="B19" s="34" t="s">
        <v>8</v>
      </c>
      <c r="C19" s="3"/>
      <c r="D19" s="3"/>
      <c r="E19" s="3"/>
      <c r="F19" s="3"/>
      <c r="G19" s="48"/>
      <c r="H19" s="35" t="s">
        <v>101</v>
      </c>
      <c r="I19" s="3">
        <v>5</v>
      </c>
      <c r="J19" s="3"/>
      <c r="K19" s="3"/>
      <c r="L19" s="3"/>
      <c r="M19" s="48"/>
      <c r="N19" s="39" t="s">
        <v>130</v>
      </c>
      <c r="O19" s="4">
        <v>5</v>
      </c>
      <c r="P19" s="3"/>
      <c r="Q19" s="3">
        <v>1</v>
      </c>
      <c r="R19" s="3"/>
      <c r="S19" s="48">
        <v>1</v>
      </c>
      <c r="T19" s="20"/>
    </row>
    <row r="20" spans="1:20" ht="12.75" customHeight="1" x14ac:dyDescent="0.25">
      <c r="A20" s="20"/>
      <c r="B20" s="35" t="s">
        <v>72</v>
      </c>
      <c r="C20" s="3">
        <v>1</v>
      </c>
      <c r="D20" s="3" t="s">
        <v>170</v>
      </c>
      <c r="E20" s="3"/>
      <c r="F20" s="3" t="s">
        <v>171</v>
      </c>
      <c r="G20" s="48" t="s">
        <v>171</v>
      </c>
      <c r="H20" s="35" t="s">
        <v>102</v>
      </c>
      <c r="I20" s="3">
        <v>6</v>
      </c>
      <c r="J20" s="3"/>
      <c r="K20" s="3"/>
      <c r="L20" s="3"/>
      <c r="M20" s="48"/>
      <c r="N20" s="39" t="s">
        <v>131</v>
      </c>
      <c r="O20" s="4">
        <v>2</v>
      </c>
      <c r="P20" s="3" t="s">
        <v>170</v>
      </c>
      <c r="Q20" s="3"/>
      <c r="R20" s="3" t="s">
        <v>170</v>
      </c>
      <c r="S20" s="48" t="s">
        <v>170</v>
      </c>
      <c r="T20" s="20"/>
    </row>
    <row r="21" spans="1:20" ht="12.75" customHeight="1" x14ac:dyDescent="0.25">
      <c r="A21" s="20"/>
      <c r="B21" s="35" t="s">
        <v>73</v>
      </c>
      <c r="C21" s="3">
        <v>3</v>
      </c>
      <c r="D21" s="3"/>
      <c r="E21" s="3"/>
      <c r="F21" s="3"/>
      <c r="G21" s="48"/>
      <c r="H21" s="35" t="s">
        <v>103</v>
      </c>
      <c r="I21" s="3">
        <v>7</v>
      </c>
      <c r="J21" s="3"/>
      <c r="K21" s="3"/>
      <c r="L21" s="3"/>
      <c r="M21" s="48"/>
      <c r="N21" s="39" t="s">
        <v>132</v>
      </c>
      <c r="O21" s="4">
        <v>1</v>
      </c>
      <c r="P21" s="3"/>
      <c r="Q21" s="3"/>
      <c r="R21" s="3"/>
      <c r="S21" s="48"/>
      <c r="T21" s="20"/>
    </row>
    <row r="22" spans="1:20" ht="12.75" customHeight="1" x14ac:dyDescent="0.25">
      <c r="A22" s="20"/>
      <c r="B22" s="34" t="s">
        <v>9</v>
      </c>
      <c r="C22" s="3"/>
      <c r="D22" s="3"/>
      <c r="E22" s="3"/>
      <c r="F22" s="3"/>
      <c r="G22" s="48"/>
      <c r="H22" s="35" t="s">
        <v>104</v>
      </c>
      <c r="I22" s="3">
        <v>3</v>
      </c>
      <c r="J22" s="3"/>
      <c r="K22" s="3">
        <v>1</v>
      </c>
      <c r="L22" s="3"/>
      <c r="M22" s="48">
        <v>1</v>
      </c>
      <c r="N22" s="39" t="s">
        <v>133</v>
      </c>
      <c r="O22" s="4">
        <v>10</v>
      </c>
      <c r="P22" s="3"/>
      <c r="Q22" s="3" t="s">
        <v>170</v>
      </c>
      <c r="R22" s="3"/>
      <c r="S22" s="48" t="s">
        <v>170</v>
      </c>
      <c r="T22" s="20"/>
    </row>
    <row r="23" spans="1:20" ht="12.75" customHeight="1" x14ac:dyDescent="0.25">
      <c r="A23" s="20"/>
      <c r="B23" s="35" t="s">
        <v>10</v>
      </c>
      <c r="C23" s="3">
        <v>13</v>
      </c>
      <c r="D23" s="3"/>
      <c r="E23" s="3"/>
      <c r="F23" s="3"/>
      <c r="G23" s="48"/>
      <c r="H23" s="35" t="s">
        <v>105</v>
      </c>
      <c r="I23" s="3">
        <v>3</v>
      </c>
      <c r="J23" s="3"/>
      <c r="K23" s="3"/>
      <c r="L23" s="3"/>
      <c r="M23" s="48"/>
      <c r="N23" s="39" t="s">
        <v>134</v>
      </c>
      <c r="O23" s="4">
        <v>6</v>
      </c>
      <c r="P23" s="3"/>
      <c r="Q23" s="3"/>
      <c r="R23" s="3"/>
      <c r="S23" s="48"/>
      <c r="T23" s="20"/>
    </row>
    <row r="24" spans="1:20" ht="12.75" customHeight="1" x14ac:dyDescent="0.25">
      <c r="A24" s="20"/>
      <c r="B24" s="35" t="s">
        <v>74</v>
      </c>
      <c r="C24" s="3">
        <v>3</v>
      </c>
      <c r="D24" s="3" t="s">
        <v>170</v>
      </c>
      <c r="E24" s="3">
        <v>1</v>
      </c>
      <c r="F24" s="3">
        <v>1</v>
      </c>
      <c r="G24" s="48" t="s">
        <v>170</v>
      </c>
      <c r="H24" s="35" t="s">
        <v>106</v>
      </c>
      <c r="I24" s="3">
        <v>4</v>
      </c>
      <c r="J24" s="3"/>
      <c r="K24" s="3"/>
      <c r="L24" s="3"/>
      <c r="M24" s="48"/>
      <c r="N24" s="39" t="s">
        <v>135</v>
      </c>
      <c r="O24" s="4">
        <v>3</v>
      </c>
      <c r="P24" s="3"/>
      <c r="Q24" s="3"/>
      <c r="R24" s="3"/>
      <c r="S24" s="48"/>
      <c r="T24" s="20"/>
    </row>
    <row r="25" spans="1:20" ht="12.75" customHeight="1" x14ac:dyDescent="0.25">
      <c r="A25" s="20"/>
      <c r="B25" s="35" t="s">
        <v>75</v>
      </c>
      <c r="C25" s="3">
        <v>8</v>
      </c>
      <c r="D25" s="3"/>
      <c r="E25" s="3"/>
      <c r="F25" s="3"/>
      <c r="G25" s="48"/>
      <c r="H25" s="35" t="s">
        <v>107</v>
      </c>
      <c r="I25" s="3">
        <v>5</v>
      </c>
      <c r="J25" s="3"/>
      <c r="K25" s="3"/>
      <c r="L25" s="3" t="s">
        <v>171</v>
      </c>
      <c r="M25" s="48" t="s">
        <v>171</v>
      </c>
      <c r="N25" s="39" t="s">
        <v>136</v>
      </c>
      <c r="O25" s="4">
        <v>1</v>
      </c>
      <c r="P25" s="3"/>
      <c r="Q25" s="3"/>
      <c r="R25" s="3"/>
      <c r="S25" s="48"/>
      <c r="T25" s="20"/>
    </row>
    <row r="26" spans="1:20" ht="12.75" customHeight="1" x14ac:dyDescent="0.25">
      <c r="A26" s="20"/>
      <c r="B26" s="35" t="s">
        <v>76</v>
      </c>
      <c r="C26" s="3">
        <v>10</v>
      </c>
      <c r="D26" s="3"/>
      <c r="E26" s="3"/>
      <c r="F26" s="3"/>
      <c r="G26" s="48"/>
      <c r="H26" s="34" t="s">
        <v>49</v>
      </c>
      <c r="I26" s="3"/>
      <c r="J26" s="3"/>
      <c r="K26" s="3"/>
      <c r="L26" s="3"/>
      <c r="M26" s="48"/>
      <c r="N26" s="39" t="s">
        <v>137</v>
      </c>
      <c r="O26" s="4">
        <v>1</v>
      </c>
      <c r="P26" s="3"/>
      <c r="Q26" s="3"/>
      <c r="R26" s="3"/>
      <c r="S26" s="48"/>
      <c r="T26" s="20"/>
    </row>
    <row r="27" spans="1:20" ht="12.75" customHeight="1" x14ac:dyDescent="0.25">
      <c r="A27" s="20"/>
      <c r="B27" s="35" t="s">
        <v>77</v>
      </c>
      <c r="C27" s="3">
        <v>8</v>
      </c>
      <c r="D27" s="3" t="s">
        <v>170</v>
      </c>
      <c r="E27" s="3"/>
      <c r="F27" s="3"/>
      <c r="G27" s="48" t="s">
        <v>170</v>
      </c>
      <c r="H27" s="35" t="s">
        <v>108</v>
      </c>
      <c r="I27" s="3">
        <v>8</v>
      </c>
      <c r="J27" s="3"/>
      <c r="K27" s="3"/>
      <c r="L27" s="3"/>
      <c r="M27" s="48"/>
      <c r="N27" s="39" t="s">
        <v>138</v>
      </c>
      <c r="O27" s="4">
        <v>5</v>
      </c>
      <c r="P27" s="3" t="s">
        <v>171</v>
      </c>
      <c r="Q27" s="3" t="s">
        <v>171</v>
      </c>
      <c r="R27" s="3" t="s">
        <v>171</v>
      </c>
      <c r="S27" s="48" t="s">
        <v>171</v>
      </c>
      <c r="T27" s="20"/>
    </row>
    <row r="28" spans="1:20" ht="12.75" customHeight="1" x14ac:dyDescent="0.25">
      <c r="A28" s="20"/>
      <c r="B28" s="35" t="s">
        <v>78</v>
      </c>
      <c r="C28" s="3"/>
      <c r="D28" s="3"/>
      <c r="E28" s="3"/>
      <c r="F28" s="3"/>
      <c r="G28" s="48"/>
      <c r="H28" s="35" t="s">
        <v>109</v>
      </c>
      <c r="I28" s="3">
        <v>6</v>
      </c>
      <c r="J28" s="3"/>
      <c r="K28" s="3"/>
      <c r="L28" s="3"/>
      <c r="M28" s="48"/>
      <c r="N28" s="39" t="s">
        <v>139</v>
      </c>
      <c r="O28" s="4">
        <v>1</v>
      </c>
      <c r="P28" s="3"/>
      <c r="Q28" s="3"/>
      <c r="R28" s="3"/>
      <c r="S28" s="48"/>
      <c r="T28" s="20"/>
    </row>
    <row r="29" spans="1:20" ht="12.75" customHeight="1" x14ac:dyDescent="0.25">
      <c r="A29" s="20"/>
      <c r="B29" s="35" t="s">
        <v>11</v>
      </c>
      <c r="C29" s="3">
        <v>14</v>
      </c>
      <c r="D29" s="3"/>
      <c r="E29" s="3"/>
      <c r="F29" s="3"/>
      <c r="G29" s="48"/>
      <c r="H29" s="35" t="s">
        <v>110</v>
      </c>
      <c r="I29" s="3"/>
      <c r="J29" s="1"/>
      <c r="K29" s="1"/>
      <c r="L29" s="1"/>
      <c r="M29" s="47"/>
      <c r="N29" s="39" t="s">
        <v>140</v>
      </c>
      <c r="O29" s="4">
        <v>5</v>
      </c>
      <c r="P29" s="1"/>
      <c r="Q29" s="1"/>
      <c r="R29" s="1"/>
      <c r="S29" s="47"/>
      <c r="T29" s="20"/>
    </row>
    <row r="30" spans="1:20" ht="12.75" customHeight="1" x14ac:dyDescent="0.25">
      <c r="A30" s="20"/>
      <c r="B30" s="35" t="s">
        <v>12</v>
      </c>
      <c r="C30" s="3">
        <v>12</v>
      </c>
      <c r="D30" s="3"/>
      <c r="E30" s="3"/>
      <c r="F30" s="3"/>
      <c r="G30" s="48"/>
      <c r="H30" s="35" t="s">
        <v>25</v>
      </c>
      <c r="I30" s="3">
        <v>10</v>
      </c>
      <c r="J30" s="1"/>
      <c r="K30" s="1"/>
      <c r="L30" s="1"/>
      <c r="M30" s="47"/>
      <c r="N30" s="39" t="s">
        <v>141</v>
      </c>
      <c r="O30" s="4">
        <v>5</v>
      </c>
      <c r="P30" s="3"/>
      <c r="Q30" s="3"/>
      <c r="R30" s="3"/>
      <c r="S30" s="48"/>
      <c r="T30" s="20"/>
    </row>
    <row r="31" spans="1:20" ht="12.75" customHeight="1" x14ac:dyDescent="0.25">
      <c r="A31" s="20"/>
      <c r="B31" s="35" t="s">
        <v>79</v>
      </c>
      <c r="C31" s="3"/>
      <c r="D31" s="3"/>
      <c r="E31" s="3"/>
      <c r="F31" s="3"/>
      <c r="G31" s="48"/>
      <c r="H31" s="35" t="s">
        <v>26</v>
      </c>
      <c r="I31" s="3">
        <v>8</v>
      </c>
      <c r="J31" s="3"/>
      <c r="K31" s="3"/>
      <c r="L31" s="3"/>
      <c r="M31" s="48"/>
      <c r="N31" s="39" t="s">
        <v>127</v>
      </c>
      <c r="O31" s="4"/>
      <c r="P31" s="3"/>
      <c r="Q31" s="3"/>
      <c r="R31" s="3"/>
      <c r="S31" s="48"/>
      <c r="T31" s="20"/>
    </row>
    <row r="32" spans="1:20" ht="12.75" customHeight="1" x14ac:dyDescent="0.25">
      <c r="A32" s="20"/>
      <c r="B32" s="35" t="s">
        <v>13</v>
      </c>
      <c r="C32" s="3">
        <v>4</v>
      </c>
      <c r="D32" s="3"/>
      <c r="E32" s="3"/>
      <c r="F32" s="3"/>
      <c r="G32" s="48"/>
      <c r="H32" s="35" t="s">
        <v>27</v>
      </c>
      <c r="I32" s="3">
        <v>4</v>
      </c>
      <c r="J32" s="3"/>
      <c r="K32" s="3"/>
      <c r="L32" s="3"/>
      <c r="M32" s="48"/>
      <c r="N32" s="39" t="s">
        <v>142</v>
      </c>
      <c r="O32" s="4">
        <v>6</v>
      </c>
      <c r="P32" s="3"/>
      <c r="Q32" s="3"/>
      <c r="R32" s="3"/>
      <c r="S32" s="48"/>
      <c r="T32" s="20"/>
    </row>
    <row r="33" spans="1:20" ht="12.75" customHeight="1" x14ac:dyDescent="0.25">
      <c r="A33" s="20"/>
      <c r="B33" s="35" t="s">
        <v>14</v>
      </c>
      <c r="C33" s="3">
        <v>6</v>
      </c>
      <c r="D33" s="3"/>
      <c r="E33" s="3" t="s">
        <v>171</v>
      </c>
      <c r="F33" s="3"/>
      <c r="G33" s="48"/>
      <c r="H33" s="35" t="s">
        <v>28</v>
      </c>
      <c r="I33" s="3">
        <v>6</v>
      </c>
      <c r="J33" s="3" t="s">
        <v>170</v>
      </c>
      <c r="K33" s="3"/>
      <c r="L33" s="3"/>
      <c r="M33" s="48" t="s">
        <v>170</v>
      </c>
      <c r="N33" s="39" t="s">
        <v>41</v>
      </c>
      <c r="O33" s="4">
        <v>3</v>
      </c>
      <c r="P33" s="3"/>
      <c r="Q33" s="3"/>
      <c r="R33" s="3"/>
      <c r="S33" s="48"/>
      <c r="T33" s="20"/>
    </row>
    <row r="34" spans="1:20" ht="12.75" customHeight="1" x14ac:dyDescent="0.25">
      <c r="A34" s="20"/>
      <c r="B34" s="35" t="s">
        <v>15</v>
      </c>
      <c r="C34" s="3">
        <v>12</v>
      </c>
      <c r="D34" s="3" t="s">
        <v>170</v>
      </c>
      <c r="E34" s="3"/>
      <c r="F34" s="3" t="s">
        <v>171</v>
      </c>
      <c r="G34" s="48" t="s">
        <v>171</v>
      </c>
      <c r="H34" s="35" t="s">
        <v>29</v>
      </c>
      <c r="I34" s="3">
        <v>12</v>
      </c>
      <c r="J34" s="3"/>
      <c r="K34" s="3"/>
      <c r="L34" s="3"/>
      <c r="M34" s="48"/>
      <c r="N34" s="39" t="s">
        <v>42</v>
      </c>
      <c r="O34" s="4">
        <v>3</v>
      </c>
      <c r="P34" s="3"/>
      <c r="Q34" s="3"/>
      <c r="R34" s="3"/>
      <c r="S34" s="48"/>
      <c r="T34" s="20"/>
    </row>
    <row r="35" spans="1:20" ht="12.75" customHeight="1" x14ac:dyDescent="0.25">
      <c r="A35" s="20"/>
      <c r="B35" s="35" t="s">
        <v>81</v>
      </c>
      <c r="C35" s="3">
        <v>6</v>
      </c>
      <c r="D35" s="3"/>
      <c r="E35" s="3"/>
      <c r="F35" s="3"/>
      <c r="G35" s="48"/>
      <c r="H35" s="35" t="s">
        <v>30</v>
      </c>
      <c r="I35" s="3">
        <v>10</v>
      </c>
      <c r="J35" s="3"/>
      <c r="K35" s="3"/>
      <c r="L35" s="3"/>
      <c r="M35" s="48"/>
      <c r="N35" s="39" t="s">
        <v>143</v>
      </c>
      <c r="O35" s="4">
        <v>3</v>
      </c>
      <c r="P35" s="3"/>
      <c r="Q35" s="3"/>
      <c r="R35" s="3"/>
      <c r="S35" s="48"/>
      <c r="T35" s="20"/>
    </row>
    <row r="36" spans="1:20" ht="12.75" customHeight="1" x14ac:dyDescent="0.25">
      <c r="A36" s="20"/>
      <c r="B36" s="35" t="s">
        <v>16</v>
      </c>
      <c r="C36" s="3">
        <v>15</v>
      </c>
      <c r="D36" s="3"/>
      <c r="E36" s="3"/>
      <c r="F36" s="3"/>
      <c r="G36" s="48"/>
      <c r="H36" s="35" t="s">
        <v>31</v>
      </c>
      <c r="I36" s="3">
        <v>12</v>
      </c>
      <c r="J36" s="1"/>
      <c r="K36" s="1"/>
      <c r="L36" s="1"/>
      <c r="M36" s="47"/>
      <c r="N36" s="39" t="s">
        <v>144</v>
      </c>
      <c r="O36" s="4">
        <v>3</v>
      </c>
      <c r="P36" s="3"/>
      <c r="Q36" s="3"/>
      <c r="R36" s="3"/>
      <c r="S36" s="48"/>
      <c r="T36" s="20"/>
    </row>
    <row r="37" spans="1:20" ht="12.75" customHeight="1" x14ac:dyDescent="0.25">
      <c r="A37" s="20"/>
      <c r="B37" s="35" t="s">
        <v>82</v>
      </c>
      <c r="C37" s="3">
        <v>13</v>
      </c>
      <c r="D37" s="3"/>
      <c r="E37" s="3"/>
      <c r="F37" s="3"/>
      <c r="G37" s="48"/>
      <c r="H37" s="35" t="s">
        <v>32</v>
      </c>
      <c r="I37" s="3">
        <v>8</v>
      </c>
      <c r="J37" s="1"/>
      <c r="K37" s="1"/>
      <c r="L37" s="1"/>
      <c r="M37" s="47"/>
      <c r="N37" s="39" t="s">
        <v>145</v>
      </c>
      <c r="O37" s="4">
        <v>3</v>
      </c>
      <c r="P37" s="3"/>
      <c r="Q37" s="3"/>
      <c r="R37" s="3"/>
      <c r="S37" s="48"/>
      <c r="T37" s="20"/>
    </row>
    <row r="38" spans="1:20" ht="12.75" customHeight="1" x14ac:dyDescent="0.25">
      <c r="A38" s="20"/>
      <c r="B38" s="35" t="s">
        <v>83</v>
      </c>
      <c r="C38" s="3">
        <v>9</v>
      </c>
      <c r="D38" s="3"/>
      <c r="E38" s="3"/>
      <c r="F38" s="3"/>
      <c r="G38" s="48"/>
      <c r="H38" s="34" t="s">
        <v>33</v>
      </c>
      <c r="I38" s="3"/>
      <c r="J38" s="1"/>
      <c r="K38" s="1"/>
      <c r="L38" s="1"/>
      <c r="M38" s="47"/>
      <c r="N38" s="39" t="s">
        <v>146</v>
      </c>
      <c r="O38" s="4">
        <v>3</v>
      </c>
      <c r="P38" s="3"/>
      <c r="Q38" s="3"/>
      <c r="R38" s="3"/>
      <c r="S38" s="48"/>
      <c r="T38" s="20"/>
    </row>
    <row r="39" spans="1:20" ht="12.75" customHeight="1" x14ac:dyDescent="0.25">
      <c r="A39" s="20"/>
      <c r="B39" s="35" t="s">
        <v>84</v>
      </c>
      <c r="C39" s="3">
        <v>15</v>
      </c>
      <c r="D39" s="3"/>
      <c r="E39" s="3"/>
      <c r="F39" s="3"/>
      <c r="G39" s="48"/>
      <c r="H39" s="35" t="s">
        <v>111</v>
      </c>
      <c r="I39" s="3">
        <v>13</v>
      </c>
      <c r="J39" s="1"/>
      <c r="K39" s="1"/>
      <c r="L39" s="1"/>
      <c r="M39" s="47"/>
      <c r="N39" s="39" t="s">
        <v>147</v>
      </c>
      <c r="O39" s="4">
        <v>5</v>
      </c>
      <c r="P39" s="3"/>
      <c r="Q39" s="3"/>
      <c r="R39" s="3"/>
      <c r="S39" s="48"/>
      <c r="T39" s="20"/>
    </row>
    <row r="40" spans="1:20" ht="12.75" customHeight="1" x14ac:dyDescent="0.25">
      <c r="A40" s="20"/>
      <c r="B40" s="35" t="s">
        <v>85</v>
      </c>
      <c r="C40" s="3">
        <v>10</v>
      </c>
      <c r="D40" s="3"/>
      <c r="E40" s="3"/>
      <c r="F40" s="3"/>
      <c r="G40" s="48"/>
      <c r="H40" s="35" t="s">
        <v>112</v>
      </c>
      <c r="I40" s="3">
        <v>11</v>
      </c>
      <c r="J40" s="1"/>
      <c r="K40" s="1"/>
      <c r="L40" s="1"/>
      <c r="M40" s="47"/>
      <c r="N40" s="39" t="s">
        <v>128</v>
      </c>
      <c r="O40" s="4"/>
      <c r="P40" s="3"/>
      <c r="Q40" s="3"/>
      <c r="R40" s="3"/>
      <c r="S40" s="48"/>
      <c r="T40" s="20"/>
    </row>
    <row r="41" spans="1:20" ht="12.75" customHeight="1" x14ac:dyDescent="0.25">
      <c r="A41" s="20"/>
      <c r="B41" s="35" t="s">
        <v>86</v>
      </c>
      <c r="C41" s="3">
        <v>15</v>
      </c>
      <c r="D41" s="3"/>
      <c r="E41" s="3"/>
      <c r="F41" s="3"/>
      <c r="G41" s="48"/>
      <c r="H41" s="35" t="s">
        <v>115</v>
      </c>
      <c r="I41" s="3">
        <v>11</v>
      </c>
      <c r="J41" s="1"/>
      <c r="K41" s="1"/>
      <c r="L41" s="1"/>
      <c r="M41" s="47"/>
      <c r="N41" s="39" t="s">
        <v>43</v>
      </c>
      <c r="O41" s="4">
        <v>5</v>
      </c>
      <c r="P41" s="3"/>
      <c r="Q41" s="3"/>
      <c r="R41" s="3"/>
      <c r="S41" s="48"/>
      <c r="T41" s="20"/>
    </row>
    <row r="42" spans="1:20" ht="12.75" customHeight="1" x14ac:dyDescent="0.25">
      <c r="A42" s="20"/>
      <c r="B42" s="35" t="s">
        <v>87</v>
      </c>
      <c r="C42" s="3">
        <v>12</v>
      </c>
      <c r="D42" s="3"/>
      <c r="E42" s="3"/>
      <c r="F42" s="3"/>
      <c r="G42" s="48"/>
      <c r="H42" s="35" t="s">
        <v>34</v>
      </c>
      <c r="I42" s="3">
        <v>6</v>
      </c>
      <c r="J42" s="1"/>
      <c r="K42" s="1"/>
      <c r="L42" s="1"/>
      <c r="M42" s="47"/>
      <c r="N42" s="39" t="s">
        <v>148</v>
      </c>
      <c r="O42" s="4">
        <v>3</v>
      </c>
      <c r="P42" s="3"/>
      <c r="Q42" s="3"/>
      <c r="R42" s="3"/>
      <c r="S42" s="44"/>
      <c r="T42" s="20"/>
    </row>
    <row r="43" spans="1:20" ht="12.75" customHeight="1" thickBot="1" x14ac:dyDescent="0.3">
      <c r="A43" s="20"/>
      <c r="B43" s="35" t="s">
        <v>88</v>
      </c>
      <c r="C43" s="3">
        <v>9</v>
      </c>
      <c r="D43" s="3"/>
      <c r="E43" s="3"/>
      <c r="F43" s="3"/>
      <c r="G43" s="48"/>
      <c r="H43" s="35" t="s">
        <v>116</v>
      </c>
      <c r="I43" s="3">
        <v>15</v>
      </c>
      <c r="J43" s="1"/>
      <c r="K43" s="1"/>
      <c r="L43" s="1"/>
      <c r="M43" s="47"/>
      <c r="N43" s="40" t="s">
        <v>149</v>
      </c>
      <c r="O43" s="5">
        <v>6</v>
      </c>
      <c r="P43" s="45"/>
      <c r="Q43" s="45"/>
      <c r="R43" s="45"/>
      <c r="S43" s="46"/>
      <c r="T43" s="20"/>
    </row>
    <row r="44" spans="1:20" ht="12.75" customHeight="1" x14ac:dyDescent="0.25">
      <c r="A44" s="20"/>
      <c r="B44" s="35" t="s">
        <v>80</v>
      </c>
      <c r="C44" s="3"/>
      <c r="D44" s="3"/>
      <c r="E44" s="3"/>
      <c r="F44" s="3"/>
      <c r="G44" s="48"/>
      <c r="H44" s="35" t="s">
        <v>35</v>
      </c>
      <c r="I44" s="3">
        <v>10</v>
      </c>
      <c r="J44" s="1"/>
      <c r="K44" s="1"/>
      <c r="L44" s="1"/>
      <c r="M44" s="49"/>
      <c r="N44" s="41" t="s">
        <v>46</v>
      </c>
      <c r="O44" s="31"/>
      <c r="P44" s="31"/>
      <c r="Q44" s="31"/>
      <c r="R44" s="31"/>
      <c r="S44" s="50">
        <f>C18+C20+C24+C27+C34+C48+C55+I18+I22+I25+I33+I47+I52+I54+I55+O19+O20+O22+O27</f>
        <v>109</v>
      </c>
      <c r="T44" s="20"/>
    </row>
    <row r="45" spans="1:20" ht="12.75" customHeight="1" x14ac:dyDescent="0.25">
      <c r="A45" s="20"/>
      <c r="B45" s="35" t="s">
        <v>89</v>
      </c>
      <c r="C45" s="3">
        <v>10</v>
      </c>
      <c r="D45" s="3"/>
      <c r="E45" s="3"/>
      <c r="F45" s="3"/>
      <c r="G45" s="48"/>
      <c r="H45" s="35" t="s">
        <v>36</v>
      </c>
      <c r="I45" s="3">
        <v>6</v>
      </c>
      <c r="J45" s="1"/>
      <c r="K45" s="3"/>
      <c r="L45" s="3"/>
      <c r="M45" s="54"/>
      <c r="N45" s="42" t="s">
        <v>47</v>
      </c>
      <c r="O45" s="30"/>
      <c r="P45" s="30"/>
      <c r="Q45" s="30"/>
      <c r="R45" s="30"/>
      <c r="S45" s="51">
        <f>COUNTA(G18:G57,M17:M56,S17:S42)</f>
        <v>19</v>
      </c>
      <c r="T45" s="20"/>
    </row>
    <row r="46" spans="1:20" ht="12.75" customHeight="1" thickBot="1" x14ac:dyDescent="0.3">
      <c r="A46" s="20"/>
      <c r="B46" s="35" t="s">
        <v>17</v>
      </c>
      <c r="C46" s="3">
        <v>10</v>
      </c>
      <c r="D46" s="3"/>
      <c r="E46" s="3"/>
      <c r="F46" s="3"/>
      <c r="G46" s="48"/>
      <c r="H46" s="35" t="s">
        <v>117</v>
      </c>
      <c r="I46" s="3">
        <v>11</v>
      </c>
      <c r="J46" s="1"/>
      <c r="K46" s="3"/>
      <c r="L46" s="3"/>
      <c r="M46" s="54"/>
      <c r="N46" s="43" t="s">
        <v>48</v>
      </c>
      <c r="O46" s="32"/>
      <c r="P46" s="32"/>
      <c r="Q46" s="32"/>
      <c r="R46" s="32"/>
      <c r="S46" s="52">
        <f>S44/S45</f>
        <v>5.7368421052631575</v>
      </c>
      <c r="T46" s="20"/>
    </row>
    <row r="47" spans="1:20" ht="12.75" customHeight="1" x14ac:dyDescent="0.25">
      <c r="A47" s="20"/>
      <c r="B47" s="35" t="s">
        <v>90</v>
      </c>
      <c r="C47" s="3">
        <v>8</v>
      </c>
      <c r="D47" s="3"/>
      <c r="E47" s="3"/>
      <c r="F47" s="3"/>
      <c r="G47" s="48"/>
      <c r="H47" s="35" t="s">
        <v>37</v>
      </c>
      <c r="I47" s="3">
        <v>10</v>
      </c>
      <c r="J47" s="1"/>
      <c r="K47" s="3">
        <v>1</v>
      </c>
      <c r="L47" s="3">
        <v>1</v>
      </c>
      <c r="M47" s="48" t="s">
        <v>170</v>
      </c>
      <c r="N47" s="118" t="s">
        <v>44</v>
      </c>
      <c r="O47" s="118"/>
      <c r="P47" s="118"/>
      <c r="Q47" s="118"/>
      <c r="R47" s="118"/>
      <c r="S47" s="119"/>
      <c r="T47" s="20"/>
    </row>
    <row r="48" spans="1:20" ht="12.75" customHeight="1" x14ac:dyDescent="0.25">
      <c r="A48" s="20"/>
      <c r="B48" s="35" t="s">
        <v>18</v>
      </c>
      <c r="C48" s="3">
        <v>4</v>
      </c>
      <c r="D48" s="3"/>
      <c r="E48" s="3" t="s">
        <v>171</v>
      </c>
      <c r="F48" s="3" t="s">
        <v>170</v>
      </c>
      <c r="G48" s="48" t="s">
        <v>171</v>
      </c>
      <c r="H48" s="35" t="s">
        <v>118</v>
      </c>
      <c r="I48" s="3">
        <v>13</v>
      </c>
      <c r="J48" s="3"/>
      <c r="K48" s="3"/>
      <c r="L48" s="3"/>
      <c r="M48" s="48"/>
      <c r="N48" s="118"/>
      <c r="O48" s="118"/>
      <c r="P48" s="118"/>
      <c r="Q48" s="118"/>
      <c r="R48" s="118"/>
      <c r="S48" s="119"/>
      <c r="T48" s="20"/>
    </row>
    <row r="49" spans="1:20" ht="12.75" customHeight="1" x14ac:dyDescent="0.25">
      <c r="A49" s="20"/>
      <c r="B49" s="35" t="s">
        <v>19</v>
      </c>
      <c r="C49" s="3">
        <v>8</v>
      </c>
      <c r="D49" s="3"/>
      <c r="E49" s="3"/>
      <c r="F49" s="3"/>
      <c r="G49" s="48"/>
      <c r="H49" s="35" t="s">
        <v>113</v>
      </c>
      <c r="I49" s="3"/>
      <c r="J49" s="3"/>
      <c r="K49" s="3"/>
      <c r="L49" s="3"/>
      <c r="M49" s="48"/>
      <c r="N49" s="118"/>
      <c r="O49" s="118"/>
      <c r="P49" s="118"/>
      <c r="Q49" s="118"/>
      <c r="R49" s="118"/>
      <c r="S49" s="119"/>
      <c r="T49" s="20"/>
    </row>
    <row r="50" spans="1:20" ht="12.75" customHeight="1" x14ac:dyDescent="0.25">
      <c r="A50" s="20"/>
      <c r="B50" s="35" t="s">
        <v>91</v>
      </c>
      <c r="C50" s="3">
        <v>10</v>
      </c>
      <c r="D50" s="3"/>
      <c r="E50" s="3"/>
      <c r="F50" s="3"/>
      <c r="G50" s="48"/>
      <c r="H50" s="35" t="s">
        <v>119</v>
      </c>
      <c r="I50" s="3">
        <v>5</v>
      </c>
      <c r="J50" s="3"/>
      <c r="K50" s="3"/>
      <c r="L50" s="3"/>
      <c r="M50" s="48"/>
      <c r="N50" s="127"/>
      <c r="O50" s="127"/>
      <c r="P50" s="127"/>
      <c r="Q50" s="127"/>
      <c r="R50" s="127"/>
      <c r="S50" s="128"/>
      <c r="T50" s="20"/>
    </row>
    <row r="51" spans="1:20" ht="12.75" customHeight="1" x14ac:dyDescent="0.25">
      <c r="A51" s="20"/>
      <c r="B51" s="35" t="s">
        <v>20</v>
      </c>
      <c r="C51" s="3">
        <v>8</v>
      </c>
      <c r="D51" s="3"/>
      <c r="E51" s="3"/>
      <c r="F51" s="3"/>
      <c r="G51" s="48"/>
      <c r="H51" s="35" t="s">
        <v>120</v>
      </c>
      <c r="I51" s="3">
        <v>8</v>
      </c>
      <c r="J51" s="3"/>
      <c r="K51" s="3"/>
      <c r="L51" s="3"/>
      <c r="M51" s="48"/>
      <c r="N51" s="116" t="s">
        <v>45</v>
      </c>
      <c r="O51" s="116"/>
      <c r="P51" s="116"/>
      <c r="Q51" s="116"/>
      <c r="R51" s="116"/>
      <c r="S51" s="117"/>
      <c r="T51" s="20"/>
    </row>
    <row r="52" spans="1:20" ht="12.75" customHeight="1" x14ac:dyDescent="0.25">
      <c r="A52" s="20"/>
      <c r="B52" s="35" t="s">
        <v>92</v>
      </c>
      <c r="C52" s="3">
        <v>8</v>
      </c>
      <c r="D52" s="3"/>
      <c r="E52" s="3"/>
      <c r="F52" s="3"/>
      <c r="G52" s="48"/>
      <c r="H52" s="35" t="s">
        <v>38</v>
      </c>
      <c r="I52" s="3">
        <v>5</v>
      </c>
      <c r="J52" s="3"/>
      <c r="K52" s="3">
        <v>1</v>
      </c>
      <c r="L52" s="3"/>
      <c r="M52" s="48">
        <v>1</v>
      </c>
      <c r="N52" s="118"/>
      <c r="O52" s="118"/>
      <c r="P52" s="118"/>
      <c r="Q52" s="118"/>
      <c r="R52" s="118"/>
      <c r="S52" s="119"/>
      <c r="T52" s="20"/>
    </row>
    <row r="53" spans="1:20" ht="12.75" customHeight="1" x14ac:dyDescent="0.25">
      <c r="A53" s="20"/>
      <c r="B53" s="35" t="s">
        <v>93</v>
      </c>
      <c r="C53" s="3">
        <v>8</v>
      </c>
      <c r="D53" s="3"/>
      <c r="E53" s="3"/>
      <c r="F53" s="3"/>
      <c r="G53" s="48"/>
      <c r="H53" s="35" t="s">
        <v>121</v>
      </c>
      <c r="I53" s="3">
        <v>5</v>
      </c>
      <c r="J53" s="3"/>
      <c r="K53" s="3"/>
      <c r="L53" s="3"/>
      <c r="M53" s="48"/>
      <c r="N53" s="118"/>
      <c r="O53" s="118"/>
      <c r="P53" s="118"/>
      <c r="Q53" s="118"/>
      <c r="R53" s="118"/>
      <c r="S53" s="119"/>
      <c r="T53" s="20"/>
    </row>
    <row r="54" spans="1:20" ht="12.75" customHeight="1" x14ac:dyDescent="0.25">
      <c r="A54" s="20"/>
      <c r="B54" s="35" t="s">
        <v>94</v>
      </c>
      <c r="C54" s="3">
        <v>6</v>
      </c>
      <c r="D54" s="3"/>
      <c r="E54" s="3"/>
      <c r="F54" s="3"/>
      <c r="G54" s="48"/>
      <c r="H54" s="35" t="s">
        <v>122</v>
      </c>
      <c r="I54" s="3">
        <v>12</v>
      </c>
      <c r="J54" s="3" t="s">
        <v>170</v>
      </c>
      <c r="K54" s="3" t="s">
        <v>170</v>
      </c>
      <c r="L54" s="3">
        <v>1</v>
      </c>
      <c r="M54" s="48" t="s">
        <v>170</v>
      </c>
      <c r="N54" s="118"/>
      <c r="O54" s="118"/>
      <c r="P54" s="118"/>
      <c r="Q54" s="118"/>
      <c r="R54" s="118"/>
      <c r="S54" s="119"/>
      <c r="T54" s="20"/>
    </row>
    <row r="55" spans="1:20" ht="12.75" customHeight="1" x14ac:dyDescent="0.25">
      <c r="A55" s="20"/>
      <c r="B55" s="35" t="s">
        <v>95</v>
      </c>
      <c r="C55" s="3">
        <v>4</v>
      </c>
      <c r="D55" s="3"/>
      <c r="E55" s="3">
        <v>1</v>
      </c>
      <c r="F55" s="3"/>
      <c r="G55" s="48">
        <v>1</v>
      </c>
      <c r="H55" s="35" t="s">
        <v>123</v>
      </c>
      <c r="I55" s="3">
        <v>8</v>
      </c>
      <c r="J55" s="3" t="s">
        <v>170</v>
      </c>
      <c r="K55" s="3" t="s">
        <v>170</v>
      </c>
      <c r="L55" s="3"/>
      <c r="M55" s="48" t="s">
        <v>170</v>
      </c>
      <c r="N55" s="118"/>
      <c r="O55" s="118"/>
      <c r="P55" s="118"/>
      <c r="Q55" s="118"/>
      <c r="R55" s="118"/>
      <c r="S55" s="119"/>
      <c r="T55" s="20"/>
    </row>
    <row r="56" spans="1:20" ht="12.75" customHeight="1" x14ac:dyDescent="0.25">
      <c r="A56" s="20"/>
      <c r="B56" s="35" t="s">
        <v>96</v>
      </c>
      <c r="C56" s="3"/>
      <c r="D56" s="3"/>
      <c r="E56" s="3"/>
      <c r="F56" s="3"/>
      <c r="G56" s="48"/>
      <c r="H56" s="35" t="s">
        <v>124</v>
      </c>
      <c r="I56" s="3">
        <v>5</v>
      </c>
      <c r="J56" s="1"/>
      <c r="K56" s="1"/>
      <c r="L56" s="1"/>
      <c r="M56" s="8"/>
      <c r="N56" s="118"/>
      <c r="O56" s="118"/>
      <c r="P56" s="118"/>
      <c r="Q56" s="118"/>
      <c r="R56" s="118"/>
      <c r="S56" s="119"/>
      <c r="T56" s="20"/>
    </row>
    <row r="57" spans="1:20" ht="12.75" customHeight="1" x14ac:dyDescent="0.25">
      <c r="A57" s="20"/>
      <c r="B57" s="35" t="s">
        <v>97</v>
      </c>
      <c r="C57" s="3">
        <v>12</v>
      </c>
      <c r="D57" s="1"/>
      <c r="E57" s="1"/>
      <c r="F57" s="1"/>
      <c r="G57" s="8"/>
      <c r="H57" s="35" t="s">
        <v>39</v>
      </c>
      <c r="I57" s="3">
        <v>10</v>
      </c>
      <c r="J57" s="1"/>
      <c r="K57" s="1"/>
      <c r="L57" s="1"/>
      <c r="M57" s="8"/>
      <c r="N57" s="118"/>
      <c r="O57" s="118"/>
      <c r="P57" s="118"/>
      <c r="Q57" s="118"/>
      <c r="R57" s="118"/>
      <c r="S57" s="119"/>
      <c r="T57" s="20"/>
    </row>
    <row r="58" spans="1:20" ht="12.75" customHeight="1" thickBot="1" x14ac:dyDescent="0.3">
      <c r="A58" s="20"/>
      <c r="B58" s="16"/>
      <c r="C58" s="17"/>
      <c r="D58" s="17"/>
      <c r="E58" s="17"/>
      <c r="F58" s="17"/>
      <c r="G58" s="19"/>
      <c r="H58" s="36" t="s">
        <v>125</v>
      </c>
      <c r="I58" s="11">
        <v>10</v>
      </c>
      <c r="J58" s="9"/>
      <c r="K58" s="9"/>
      <c r="L58" s="9"/>
      <c r="M58" s="10"/>
      <c r="N58" s="120"/>
      <c r="O58" s="120"/>
      <c r="P58" s="120"/>
      <c r="Q58" s="120"/>
      <c r="R58" s="120"/>
      <c r="S58" s="121"/>
      <c r="T58" s="20"/>
    </row>
    <row r="59" spans="1:20" ht="12.75" customHeight="1" x14ac:dyDescent="0.25">
      <c r="A59" s="20"/>
      <c r="B59" s="21" t="s">
        <v>150</v>
      </c>
      <c r="C59" s="22" t="s">
        <v>151</v>
      </c>
      <c r="D59" s="22"/>
      <c r="E59" s="22"/>
      <c r="F59" s="22"/>
      <c r="G59" s="22"/>
      <c r="H59" s="22"/>
      <c r="I59" s="22"/>
      <c r="J59" s="22"/>
      <c r="K59" s="22"/>
      <c r="L59" s="22"/>
      <c r="M59" s="22" t="s">
        <v>162</v>
      </c>
      <c r="N59" s="22"/>
      <c r="O59" s="22"/>
      <c r="P59" s="22"/>
      <c r="Q59" s="22"/>
      <c r="R59" s="22"/>
      <c r="S59" s="23"/>
      <c r="T59" s="20"/>
    </row>
    <row r="60" spans="1:20" ht="12.75" customHeight="1" x14ac:dyDescent="0.25">
      <c r="A60" s="20"/>
      <c r="B60" s="24"/>
      <c r="C60" s="25" t="s">
        <v>152</v>
      </c>
      <c r="D60" s="25"/>
      <c r="E60" s="25"/>
      <c r="F60" s="25"/>
      <c r="G60" s="25"/>
      <c r="H60" s="25"/>
      <c r="I60" s="25"/>
      <c r="J60" s="25"/>
      <c r="K60" s="25"/>
      <c r="L60" s="25"/>
      <c r="M60" s="25" t="s">
        <v>163</v>
      </c>
      <c r="N60" s="25"/>
      <c r="O60" s="25"/>
      <c r="P60" s="25"/>
      <c r="Q60" s="25"/>
      <c r="R60" s="25"/>
      <c r="S60" s="26"/>
      <c r="T60" s="20"/>
    </row>
    <row r="61" spans="1:20" ht="12.75" customHeight="1" x14ac:dyDescent="0.25">
      <c r="A61" s="20"/>
      <c r="B61" s="24"/>
      <c r="C61" s="25" t="s">
        <v>161</v>
      </c>
      <c r="D61" s="25"/>
      <c r="E61" s="25"/>
      <c r="F61" s="25"/>
      <c r="G61" s="25"/>
      <c r="H61" s="25"/>
      <c r="I61" s="25"/>
      <c r="J61" s="25"/>
      <c r="K61" s="25"/>
      <c r="L61" s="25"/>
      <c r="M61" s="25" t="s">
        <v>164</v>
      </c>
      <c r="N61" s="25"/>
      <c r="O61" s="25"/>
      <c r="P61" s="25"/>
      <c r="Q61" s="25"/>
      <c r="R61" s="25"/>
      <c r="S61" s="26"/>
      <c r="T61" s="20"/>
    </row>
    <row r="62" spans="1:20" ht="12.75" customHeight="1" x14ac:dyDescent="0.25">
      <c r="A62" s="20"/>
      <c r="B62" s="24"/>
      <c r="C62" s="25" t="s">
        <v>153</v>
      </c>
      <c r="D62" s="25"/>
      <c r="E62" s="25"/>
      <c r="F62" s="25"/>
      <c r="G62" s="25"/>
      <c r="H62" s="25"/>
      <c r="I62" s="25"/>
      <c r="J62" s="25"/>
      <c r="K62" s="25"/>
      <c r="L62" s="25"/>
      <c r="M62" s="25" t="s">
        <v>156</v>
      </c>
      <c r="N62" s="25"/>
      <c r="O62" s="25"/>
      <c r="P62" s="25"/>
      <c r="Q62" s="25"/>
      <c r="R62" s="25"/>
      <c r="S62" s="26"/>
      <c r="T62" s="20"/>
    </row>
    <row r="63" spans="1:20" ht="12.75" customHeight="1" x14ac:dyDescent="0.25">
      <c r="A63" s="20"/>
      <c r="B63" s="24"/>
      <c r="C63" s="25" t="s">
        <v>155</v>
      </c>
      <c r="D63" s="25"/>
      <c r="E63" s="25"/>
      <c r="F63" s="25"/>
      <c r="G63" s="25"/>
      <c r="H63" s="25"/>
      <c r="I63" s="25"/>
      <c r="J63" s="25"/>
      <c r="K63" s="25"/>
      <c r="L63" s="25"/>
      <c r="M63" s="25" t="s">
        <v>157</v>
      </c>
      <c r="N63" s="25"/>
      <c r="O63" s="25"/>
      <c r="P63" s="25"/>
      <c r="Q63" s="25"/>
      <c r="R63" s="25"/>
      <c r="S63" s="26"/>
      <c r="T63" s="20"/>
    </row>
    <row r="64" spans="1:20" ht="12.75" customHeight="1" x14ac:dyDescent="0.25">
      <c r="A64" s="20"/>
      <c r="B64" s="24"/>
      <c r="C64" s="25" t="s">
        <v>154</v>
      </c>
      <c r="D64" s="25"/>
      <c r="E64" s="25"/>
      <c r="F64" s="25"/>
      <c r="G64" s="25"/>
      <c r="H64" s="25"/>
      <c r="I64" s="25"/>
      <c r="J64" s="25"/>
      <c r="K64" s="25"/>
      <c r="L64" s="25"/>
      <c r="M64" s="25" t="s">
        <v>158</v>
      </c>
      <c r="N64" s="25"/>
      <c r="O64" s="25"/>
      <c r="P64" s="25"/>
      <c r="Q64" s="25"/>
      <c r="R64" s="25"/>
      <c r="S64" s="26"/>
      <c r="T64" s="20"/>
    </row>
    <row r="65" spans="1:20" ht="12.75" customHeight="1" x14ac:dyDescent="0.25">
      <c r="A65" s="20"/>
      <c r="B65" s="24"/>
      <c r="C65" s="25" t="s">
        <v>159</v>
      </c>
      <c r="D65" s="25"/>
      <c r="E65" s="25"/>
      <c r="F65" s="25"/>
      <c r="G65" s="25"/>
      <c r="H65" s="25"/>
      <c r="I65" s="25"/>
      <c r="J65" s="25"/>
      <c r="K65" s="25"/>
      <c r="L65" s="25"/>
      <c r="M65" s="25" t="s">
        <v>114</v>
      </c>
      <c r="N65" s="25"/>
      <c r="O65" s="25"/>
      <c r="P65" s="25"/>
      <c r="Q65" s="25"/>
      <c r="R65" s="25"/>
      <c r="S65" s="26"/>
      <c r="T65" s="20"/>
    </row>
    <row r="66" spans="1:20" ht="12.75" customHeight="1" thickBot="1" x14ac:dyDescent="0.3">
      <c r="A66" s="20"/>
      <c r="B66" s="27"/>
      <c r="C66" s="28" t="s">
        <v>160</v>
      </c>
      <c r="D66" s="28"/>
      <c r="E66" s="28"/>
      <c r="F66" s="28"/>
      <c r="G66" s="28"/>
      <c r="H66" s="28"/>
      <c r="I66" s="28"/>
      <c r="J66" s="28"/>
      <c r="K66" s="28"/>
      <c r="L66" s="28"/>
      <c r="M66" s="28"/>
      <c r="N66" s="28"/>
      <c r="O66" s="28"/>
      <c r="P66" s="28"/>
      <c r="Q66" s="28"/>
      <c r="R66" s="28"/>
      <c r="S66" s="29"/>
      <c r="T66" s="20"/>
    </row>
    <row r="67" spans="1:20" ht="12.75" customHeight="1" x14ac:dyDescent="0.25">
      <c r="A67" s="20"/>
      <c r="B67" s="20"/>
      <c r="C67" s="20"/>
      <c r="D67" s="20"/>
      <c r="E67" s="20"/>
      <c r="F67" s="20"/>
      <c r="G67" s="20"/>
      <c r="H67" s="20"/>
      <c r="I67" s="20"/>
      <c r="J67" s="20"/>
      <c r="K67" s="20"/>
      <c r="L67" s="20"/>
      <c r="M67" s="20"/>
      <c r="N67" s="20"/>
      <c r="O67" s="20"/>
      <c r="P67" s="20"/>
      <c r="Q67" s="20"/>
      <c r="R67" s="20"/>
      <c r="S67" s="20"/>
      <c r="T67" s="20"/>
    </row>
    <row r="68" spans="1:20" x14ac:dyDescent="0.25">
      <c r="A68" s="20"/>
      <c r="B68" s="20"/>
      <c r="C68" s="20"/>
      <c r="D68" s="20"/>
      <c r="E68" s="20"/>
      <c r="F68" s="20"/>
      <c r="G68" s="20"/>
      <c r="H68" s="20"/>
      <c r="I68" s="20"/>
      <c r="J68" s="20"/>
      <c r="K68" s="20"/>
      <c r="L68" s="20"/>
      <c r="M68" s="20"/>
      <c r="N68" s="20"/>
      <c r="O68" s="20"/>
      <c r="P68" s="20"/>
      <c r="Q68" s="20"/>
      <c r="R68" s="20"/>
      <c r="S68" s="20"/>
      <c r="T68" s="20"/>
    </row>
    <row r="69" spans="1:20" x14ac:dyDescent="0.25">
      <c r="B69" s="20"/>
      <c r="C69" s="20"/>
      <c r="D69" s="20"/>
      <c r="E69" s="20"/>
      <c r="F69" s="20"/>
      <c r="G69" s="20"/>
      <c r="H69" s="20"/>
      <c r="I69" s="20"/>
      <c r="J69" s="20"/>
      <c r="K69" s="20"/>
      <c r="L69" s="20"/>
      <c r="M69" s="20"/>
      <c r="N69" s="20"/>
      <c r="O69" s="20"/>
      <c r="P69" s="20"/>
      <c r="Q69" s="20"/>
      <c r="R69" s="20"/>
      <c r="S69" s="20"/>
      <c r="T69" s="20"/>
    </row>
  </sheetData>
  <mergeCells count="34">
    <mergeCell ref="N51:S58"/>
    <mergeCell ref="O12:P12"/>
    <mergeCell ref="B13:G14"/>
    <mergeCell ref="H13:M14"/>
    <mergeCell ref="O13:P13"/>
    <mergeCell ref="N14:S14"/>
    <mergeCell ref="N47:S50"/>
    <mergeCell ref="Q7:S13"/>
    <mergeCell ref="C8:G8"/>
    <mergeCell ref="H8:M10"/>
    <mergeCell ref="O8:P8"/>
    <mergeCell ref="C9:G9"/>
    <mergeCell ref="O9:P9"/>
    <mergeCell ref="B10:G12"/>
    <mergeCell ref="O10:P10"/>
    <mergeCell ref="H11:M12"/>
    <mergeCell ref="O11:P11"/>
    <mergeCell ref="O5:P5"/>
    <mergeCell ref="C6:G6"/>
    <mergeCell ref="I6:M6"/>
    <mergeCell ref="O6:P6"/>
    <mergeCell ref="C7:G7"/>
    <mergeCell ref="I7:M7"/>
    <mergeCell ref="O7:P7"/>
    <mergeCell ref="C3:G3"/>
    <mergeCell ref="I3:M3"/>
    <mergeCell ref="O3:P3"/>
    <mergeCell ref="Q3:S3"/>
    <mergeCell ref="C4:G4"/>
    <mergeCell ref="I4:M4"/>
    <mergeCell ref="O4:P4"/>
    <mergeCell ref="Q4:S6"/>
    <mergeCell ref="C5:G5"/>
    <mergeCell ref="I5:M5"/>
  </mergeCells>
  <pageMargins left="0.7" right="0.7" top="0.75" bottom="0.75" header="0.3" footer="0.3"/>
  <pageSetup paperSize="9" scale="5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3B2FF-CE93-4B3F-9B88-C6588945FBD0}">
  <sheetPr>
    <pageSetUpPr fitToPage="1"/>
  </sheetPr>
  <dimension ref="A1:T69"/>
  <sheetViews>
    <sheetView zoomScale="80" zoomScaleNormal="80" workbookViewId="0">
      <selection activeCell="C9" sqref="C9:G9"/>
    </sheetView>
  </sheetViews>
  <sheetFormatPr defaultColWidth="9.109375" defaultRowHeight="13.2" x14ac:dyDescent="0.25"/>
  <cols>
    <col min="1" max="1" width="5.6640625" style="2" customWidth="1"/>
    <col min="2" max="2" width="34.6640625" style="2" customWidth="1"/>
    <col min="3" max="7" width="7.109375" style="2" customWidth="1"/>
    <col min="8" max="8" width="34.6640625" style="2" customWidth="1"/>
    <col min="9" max="13" width="7.109375" style="2" customWidth="1"/>
    <col min="14" max="14" width="34.6640625" style="2" customWidth="1"/>
    <col min="15" max="19" width="7.109375" style="2" customWidth="1"/>
    <col min="20" max="16384" width="9.109375" style="2"/>
  </cols>
  <sheetData>
    <row r="1" spans="1:20" x14ac:dyDescent="0.25">
      <c r="A1" s="20"/>
      <c r="B1" s="20"/>
      <c r="C1" s="20"/>
      <c r="D1" s="20"/>
      <c r="E1" s="20"/>
      <c r="F1" s="20"/>
      <c r="G1" s="20"/>
      <c r="H1" s="20"/>
      <c r="I1" s="20"/>
      <c r="J1" s="20"/>
      <c r="K1" s="20"/>
      <c r="L1" s="20"/>
      <c r="M1" s="20"/>
      <c r="N1" s="20"/>
      <c r="O1" s="20"/>
      <c r="P1" s="20"/>
      <c r="Q1" s="20"/>
      <c r="R1" s="20"/>
      <c r="S1" s="20"/>
      <c r="T1" s="20"/>
    </row>
    <row r="2" spans="1:20" ht="13.8" thickBot="1" x14ac:dyDescent="0.3">
      <c r="A2" s="20"/>
      <c r="B2" s="20"/>
      <c r="C2" s="20"/>
      <c r="D2" s="20"/>
      <c r="E2" s="20"/>
      <c r="F2" s="20"/>
      <c r="G2" s="20"/>
      <c r="H2" s="20"/>
      <c r="I2" s="20"/>
      <c r="J2" s="20"/>
      <c r="K2" s="20"/>
      <c r="L2" s="20"/>
      <c r="M2" s="20"/>
      <c r="N2" s="20"/>
      <c r="O2" s="20"/>
      <c r="P2" s="20"/>
      <c r="Q2" s="20"/>
      <c r="R2" s="20"/>
      <c r="S2" s="20"/>
      <c r="T2" s="20"/>
    </row>
    <row r="3" spans="1:20" ht="12.75" customHeight="1" x14ac:dyDescent="0.25">
      <c r="A3" s="20"/>
      <c r="B3" s="6" t="s">
        <v>0</v>
      </c>
      <c r="C3" s="95">
        <v>45353</v>
      </c>
      <c r="D3" s="96"/>
      <c r="E3" s="96"/>
      <c r="F3" s="96"/>
      <c r="G3" s="97"/>
      <c r="H3" s="6" t="s">
        <v>68</v>
      </c>
      <c r="I3" s="96"/>
      <c r="J3" s="96"/>
      <c r="K3" s="96"/>
      <c r="L3" s="96"/>
      <c r="M3" s="98"/>
      <c r="N3" s="37" t="s">
        <v>50</v>
      </c>
      <c r="O3" s="99" t="s">
        <v>59</v>
      </c>
      <c r="P3" s="99"/>
      <c r="Q3" s="100" t="s">
        <v>60</v>
      </c>
      <c r="R3" s="101"/>
      <c r="S3" s="102"/>
      <c r="T3" s="20"/>
    </row>
    <row r="4" spans="1:20" ht="12.75" customHeight="1" x14ac:dyDescent="0.25">
      <c r="A4" s="20"/>
      <c r="B4" s="7" t="s">
        <v>1</v>
      </c>
      <c r="C4" s="103" t="s">
        <v>167</v>
      </c>
      <c r="D4" s="103"/>
      <c r="E4" s="103"/>
      <c r="F4" s="103"/>
      <c r="G4" s="104"/>
      <c r="H4" s="7" t="s">
        <v>66</v>
      </c>
      <c r="I4" s="103"/>
      <c r="J4" s="103"/>
      <c r="K4" s="103"/>
      <c r="L4" s="103"/>
      <c r="M4" s="105"/>
      <c r="N4" s="12" t="s">
        <v>51</v>
      </c>
      <c r="O4" s="103">
        <v>4</v>
      </c>
      <c r="P4" s="103"/>
      <c r="Q4" s="106"/>
      <c r="R4" s="107"/>
      <c r="S4" s="108"/>
      <c r="T4" s="20"/>
    </row>
    <row r="5" spans="1:20" ht="12.75" customHeight="1" x14ac:dyDescent="0.25">
      <c r="A5" s="20"/>
      <c r="B5" s="7" t="s">
        <v>6</v>
      </c>
      <c r="C5" s="103" t="s">
        <v>179</v>
      </c>
      <c r="D5" s="103"/>
      <c r="E5" s="103"/>
      <c r="F5" s="103"/>
      <c r="G5" s="104"/>
      <c r="H5" s="7" t="s">
        <v>65</v>
      </c>
      <c r="I5" s="103"/>
      <c r="J5" s="103"/>
      <c r="K5" s="103"/>
      <c r="L5" s="103"/>
      <c r="M5" s="105"/>
      <c r="N5" s="12" t="s">
        <v>52</v>
      </c>
      <c r="O5" s="103">
        <v>1</v>
      </c>
      <c r="P5" s="103"/>
      <c r="Q5" s="109"/>
      <c r="R5" s="110"/>
      <c r="S5" s="111"/>
      <c r="T5" s="20"/>
    </row>
    <row r="6" spans="1:20" ht="12.75" customHeight="1" x14ac:dyDescent="0.25">
      <c r="A6" s="20"/>
      <c r="B6" s="7" t="s">
        <v>4</v>
      </c>
      <c r="C6" s="115" t="s">
        <v>178</v>
      </c>
      <c r="D6" s="103"/>
      <c r="E6" s="103"/>
      <c r="F6" s="103"/>
      <c r="G6" s="104"/>
      <c r="H6" s="7" t="s">
        <v>64</v>
      </c>
      <c r="I6" s="103"/>
      <c r="J6" s="103"/>
      <c r="K6" s="103"/>
      <c r="L6" s="103"/>
      <c r="M6" s="105"/>
      <c r="N6" s="12" t="s">
        <v>53</v>
      </c>
      <c r="O6" s="103">
        <v>0</v>
      </c>
      <c r="P6" s="103"/>
      <c r="Q6" s="112"/>
      <c r="R6" s="113"/>
      <c r="S6" s="114"/>
      <c r="T6" s="20"/>
    </row>
    <row r="7" spans="1:20" ht="12.75" customHeight="1" x14ac:dyDescent="0.25">
      <c r="A7" s="20"/>
      <c r="B7" s="7" t="s">
        <v>5</v>
      </c>
      <c r="C7" s="103" t="s">
        <v>168</v>
      </c>
      <c r="D7" s="103"/>
      <c r="E7" s="103"/>
      <c r="F7" s="103"/>
      <c r="G7" s="104"/>
      <c r="H7" s="7" t="s">
        <v>63</v>
      </c>
      <c r="I7" s="103"/>
      <c r="J7" s="103"/>
      <c r="K7" s="103"/>
      <c r="L7" s="103"/>
      <c r="M7" s="105"/>
      <c r="N7" s="12" t="s">
        <v>54</v>
      </c>
      <c r="O7" s="103">
        <v>0</v>
      </c>
      <c r="P7" s="103"/>
      <c r="Q7" s="106"/>
      <c r="R7" s="107"/>
      <c r="S7" s="108"/>
      <c r="T7" s="20"/>
    </row>
    <row r="8" spans="1:20" ht="12.75" customHeight="1" x14ac:dyDescent="0.25">
      <c r="A8" s="20"/>
      <c r="B8" s="7" t="s">
        <v>2</v>
      </c>
      <c r="C8" s="103" t="s">
        <v>169</v>
      </c>
      <c r="D8" s="103"/>
      <c r="E8" s="103"/>
      <c r="F8" s="103"/>
      <c r="G8" s="104"/>
      <c r="H8" s="122" t="s">
        <v>188</v>
      </c>
      <c r="I8" s="116"/>
      <c r="J8" s="116"/>
      <c r="K8" s="116"/>
      <c r="L8" s="116"/>
      <c r="M8" s="117"/>
      <c r="N8" s="12" t="s">
        <v>165</v>
      </c>
      <c r="O8" s="103">
        <v>3</v>
      </c>
      <c r="P8" s="103"/>
      <c r="Q8" s="109"/>
      <c r="R8" s="110"/>
      <c r="S8" s="111"/>
      <c r="T8" s="20"/>
    </row>
    <row r="9" spans="1:20" ht="12.75" customHeight="1" x14ac:dyDescent="0.25">
      <c r="A9" s="20"/>
      <c r="B9" s="7" t="s">
        <v>3</v>
      </c>
      <c r="C9" s="103" t="s">
        <v>186</v>
      </c>
      <c r="D9" s="103"/>
      <c r="E9" s="103"/>
      <c r="F9" s="103"/>
      <c r="G9" s="104"/>
      <c r="H9" s="129"/>
      <c r="I9" s="118"/>
      <c r="J9" s="118"/>
      <c r="K9" s="118"/>
      <c r="L9" s="118"/>
      <c r="M9" s="119"/>
      <c r="N9" s="12" t="s">
        <v>166</v>
      </c>
      <c r="O9" s="103">
        <v>1</v>
      </c>
      <c r="P9" s="103"/>
      <c r="Q9" s="109"/>
      <c r="R9" s="110"/>
      <c r="S9" s="111"/>
      <c r="T9" s="20"/>
    </row>
    <row r="10" spans="1:20" ht="12.75" customHeight="1" x14ac:dyDescent="0.25">
      <c r="A10" s="20"/>
      <c r="B10" s="131" t="s">
        <v>190</v>
      </c>
      <c r="C10" s="132"/>
      <c r="D10" s="132"/>
      <c r="E10" s="132"/>
      <c r="F10" s="132"/>
      <c r="G10" s="133"/>
      <c r="H10" s="130"/>
      <c r="I10" s="127"/>
      <c r="J10" s="127"/>
      <c r="K10" s="127"/>
      <c r="L10" s="127"/>
      <c r="M10" s="128"/>
      <c r="N10" s="12" t="s">
        <v>55</v>
      </c>
      <c r="O10" s="103">
        <v>0</v>
      </c>
      <c r="P10" s="103"/>
      <c r="Q10" s="109"/>
      <c r="R10" s="110"/>
      <c r="S10" s="111"/>
      <c r="T10" s="20"/>
    </row>
    <row r="11" spans="1:20" ht="12.75" customHeight="1" x14ac:dyDescent="0.25">
      <c r="A11" s="20"/>
      <c r="B11" s="134"/>
      <c r="C11" s="135"/>
      <c r="D11" s="135"/>
      <c r="E11" s="135"/>
      <c r="F11" s="135"/>
      <c r="G11" s="136"/>
      <c r="H11" s="131" t="s">
        <v>189</v>
      </c>
      <c r="I11" s="132"/>
      <c r="J11" s="132"/>
      <c r="K11" s="132"/>
      <c r="L11" s="132"/>
      <c r="M11" s="133"/>
      <c r="N11" s="12" t="s">
        <v>56</v>
      </c>
      <c r="O11" s="103">
        <v>0</v>
      </c>
      <c r="P11" s="103"/>
      <c r="Q11" s="109"/>
      <c r="R11" s="110"/>
      <c r="S11" s="111"/>
      <c r="T11" s="20"/>
    </row>
    <row r="12" spans="1:20" ht="12.75" customHeight="1" x14ac:dyDescent="0.25">
      <c r="A12" s="20"/>
      <c r="B12" s="137"/>
      <c r="C12" s="138"/>
      <c r="D12" s="138"/>
      <c r="E12" s="138"/>
      <c r="F12" s="138"/>
      <c r="G12" s="139"/>
      <c r="H12" s="137"/>
      <c r="I12" s="138"/>
      <c r="J12" s="138"/>
      <c r="K12" s="138"/>
      <c r="L12" s="138"/>
      <c r="M12" s="139"/>
      <c r="N12" s="12" t="s">
        <v>57</v>
      </c>
      <c r="O12" s="103">
        <v>4</v>
      </c>
      <c r="P12" s="103"/>
      <c r="Q12" s="109"/>
      <c r="R12" s="110"/>
      <c r="S12" s="111"/>
      <c r="T12" s="20"/>
    </row>
    <row r="13" spans="1:20" ht="12.75" customHeight="1" x14ac:dyDescent="0.3">
      <c r="A13" s="20"/>
      <c r="B13" s="122" t="s">
        <v>181</v>
      </c>
      <c r="C13" s="116"/>
      <c r="D13" s="116"/>
      <c r="E13" s="116"/>
      <c r="F13" s="116"/>
      <c r="G13" s="117"/>
      <c r="H13" s="122" t="s">
        <v>61</v>
      </c>
      <c r="I13" s="116"/>
      <c r="J13" s="116"/>
      <c r="K13" s="116"/>
      <c r="L13" s="116"/>
      <c r="M13" s="117"/>
      <c r="N13" s="12" t="s">
        <v>58</v>
      </c>
      <c r="O13" s="124" t="s">
        <v>172</v>
      </c>
      <c r="P13" s="103"/>
      <c r="Q13" s="112"/>
      <c r="R13" s="113"/>
      <c r="S13" s="114"/>
      <c r="T13" s="20"/>
    </row>
    <row r="14" spans="1:20" ht="12.75" customHeight="1" thickBot="1" x14ac:dyDescent="0.3">
      <c r="A14" s="20"/>
      <c r="B14" s="123"/>
      <c r="C14" s="120"/>
      <c r="D14" s="120"/>
      <c r="E14" s="120"/>
      <c r="F14" s="120"/>
      <c r="G14" s="121"/>
      <c r="H14" s="123"/>
      <c r="I14" s="120"/>
      <c r="J14" s="120"/>
      <c r="K14" s="120"/>
      <c r="L14" s="120"/>
      <c r="M14" s="121"/>
      <c r="N14" s="125"/>
      <c r="O14" s="125"/>
      <c r="P14" s="125"/>
      <c r="Q14" s="125"/>
      <c r="R14" s="125"/>
      <c r="S14" s="126"/>
      <c r="T14" s="20"/>
    </row>
    <row r="15" spans="1:20" ht="12.75" customHeight="1" x14ac:dyDescent="0.25">
      <c r="A15" s="20"/>
      <c r="B15" s="33" t="s">
        <v>7</v>
      </c>
      <c r="C15" s="18"/>
      <c r="D15" s="13" t="s">
        <v>21</v>
      </c>
      <c r="E15" s="13" t="s">
        <v>22</v>
      </c>
      <c r="F15" s="13" t="s">
        <v>23</v>
      </c>
      <c r="G15" s="14" t="s">
        <v>24</v>
      </c>
      <c r="H15" s="33" t="s">
        <v>7</v>
      </c>
      <c r="I15" s="13"/>
      <c r="J15" s="13" t="s">
        <v>21</v>
      </c>
      <c r="K15" s="13" t="s">
        <v>22</v>
      </c>
      <c r="L15" s="13" t="s">
        <v>23</v>
      </c>
      <c r="M15" s="14" t="s">
        <v>24</v>
      </c>
      <c r="N15" s="38" t="s">
        <v>7</v>
      </c>
      <c r="O15" s="15"/>
      <c r="P15" s="13" t="s">
        <v>21</v>
      </c>
      <c r="Q15" s="13" t="s">
        <v>22</v>
      </c>
      <c r="R15" s="13" t="s">
        <v>23</v>
      </c>
      <c r="S15" s="14" t="s">
        <v>24</v>
      </c>
      <c r="T15" s="20"/>
    </row>
    <row r="16" spans="1:20" ht="12.75" customHeight="1" x14ac:dyDescent="0.25">
      <c r="A16" s="20"/>
      <c r="B16" s="34" t="s">
        <v>69</v>
      </c>
      <c r="C16" s="3">
        <v>5</v>
      </c>
      <c r="D16" s="3"/>
      <c r="E16" s="3"/>
      <c r="F16" s="3"/>
      <c r="G16" s="44"/>
      <c r="H16" s="35" t="s">
        <v>98</v>
      </c>
      <c r="I16" s="3"/>
      <c r="J16" s="1"/>
      <c r="K16" s="1"/>
      <c r="L16" s="1"/>
      <c r="M16" s="8"/>
      <c r="N16" s="39" t="s">
        <v>126</v>
      </c>
      <c r="O16" s="4"/>
      <c r="P16" s="1"/>
      <c r="Q16" s="1"/>
      <c r="R16" s="1"/>
      <c r="S16" s="8"/>
      <c r="T16" s="20"/>
    </row>
    <row r="17" spans="1:20" ht="12.75" customHeight="1" x14ac:dyDescent="0.25">
      <c r="A17" s="20"/>
      <c r="B17" s="35" t="s">
        <v>70</v>
      </c>
      <c r="C17" s="3">
        <v>1</v>
      </c>
      <c r="D17" s="3"/>
      <c r="E17" s="3"/>
      <c r="F17" s="3"/>
      <c r="G17" s="48"/>
      <c r="H17" s="35" t="s">
        <v>99</v>
      </c>
      <c r="I17" s="3">
        <v>3</v>
      </c>
      <c r="J17" s="3"/>
      <c r="K17" s="3"/>
      <c r="L17" s="3"/>
      <c r="M17" s="48"/>
      <c r="N17" s="39" t="s">
        <v>40</v>
      </c>
      <c r="O17" s="4">
        <v>10</v>
      </c>
      <c r="P17" s="1"/>
      <c r="Q17" s="1"/>
      <c r="R17" s="1"/>
      <c r="S17" s="47"/>
      <c r="T17" s="20"/>
    </row>
    <row r="18" spans="1:20" ht="12.75" customHeight="1" x14ac:dyDescent="0.25">
      <c r="A18" s="20"/>
      <c r="B18" s="35" t="s">
        <v>71</v>
      </c>
      <c r="C18" s="3">
        <v>3</v>
      </c>
      <c r="D18" s="3"/>
      <c r="E18" s="3"/>
      <c r="F18" s="3"/>
      <c r="G18" s="48"/>
      <c r="H18" s="35" t="s">
        <v>100</v>
      </c>
      <c r="I18" s="3">
        <v>3</v>
      </c>
      <c r="J18" s="3"/>
      <c r="K18" s="3" t="s">
        <v>170</v>
      </c>
      <c r="L18" s="3" t="s">
        <v>170</v>
      </c>
      <c r="M18" s="48" t="s">
        <v>171</v>
      </c>
      <c r="N18" s="39" t="s">
        <v>129</v>
      </c>
      <c r="O18" s="4">
        <v>15</v>
      </c>
      <c r="P18" s="3"/>
      <c r="Q18" s="3"/>
      <c r="R18" s="3"/>
      <c r="S18" s="48"/>
      <c r="T18" s="20"/>
    </row>
    <row r="19" spans="1:20" ht="12.75" customHeight="1" x14ac:dyDescent="0.25">
      <c r="A19" s="20"/>
      <c r="B19" s="34" t="s">
        <v>8</v>
      </c>
      <c r="C19" s="3"/>
      <c r="D19" s="3"/>
      <c r="E19" s="3"/>
      <c r="F19" s="3"/>
      <c r="G19" s="48"/>
      <c r="H19" s="35" t="s">
        <v>101</v>
      </c>
      <c r="I19" s="3">
        <v>5</v>
      </c>
      <c r="J19" s="3"/>
      <c r="K19" s="3"/>
      <c r="L19" s="3"/>
      <c r="M19" s="48"/>
      <c r="N19" s="39" t="s">
        <v>130</v>
      </c>
      <c r="O19" s="4">
        <v>5</v>
      </c>
      <c r="P19" s="3"/>
      <c r="Q19" s="3"/>
      <c r="R19" s="3">
        <v>1</v>
      </c>
      <c r="S19" s="48">
        <v>1</v>
      </c>
      <c r="T19" s="20"/>
    </row>
    <row r="20" spans="1:20" ht="12.75" customHeight="1" x14ac:dyDescent="0.25">
      <c r="A20" s="20"/>
      <c r="B20" s="35" t="s">
        <v>72</v>
      </c>
      <c r="C20" s="3">
        <v>1</v>
      </c>
      <c r="D20" s="3" t="s">
        <v>170</v>
      </c>
      <c r="E20" s="3" t="s">
        <v>170</v>
      </c>
      <c r="F20" s="3" t="s">
        <v>171</v>
      </c>
      <c r="G20" s="48" t="s">
        <v>171</v>
      </c>
      <c r="H20" s="35" t="s">
        <v>102</v>
      </c>
      <c r="I20" s="3">
        <v>6</v>
      </c>
      <c r="J20" s="3"/>
      <c r="K20" s="3"/>
      <c r="L20" s="3"/>
      <c r="M20" s="48"/>
      <c r="N20" s="39" t="s">
        <v>131</v>
      </c>
      <c r="O20" s="4">
        <v>2</v>
      </c>
      <c r="P20" s="3" t="s">
        <v>171</v>
      </c>
      <c r="Q20" s="3" t="s">
        <v>171</v>
      </c>
      <c r="R20" s="3" t="s">
        <v>170</v>
      </c>
      <c r="S20" s="48" t="s">
        <v>171</v>
      </c>
      <c r="T20" s="20"/>
    </row>
    <row r="21" spans="1:20" ht="12.75" customHeight="1" x14ac:dyDescent="0.25">
      <c r="A21" s="20"/>
      <c r="B21" s="35" t="s">
        <v>73</v>
      </c>
      <c r="C21" s="3">
        <v>3</v>
      </c>
      <c r="D21" s="3"/>
      <c r="E21" s="3"/>
      <c r="F21" s="3"/>
      <c r="G21" s="48"/>
      <c r="H21" s="35" t="s">
        <v>103</v>
      </c>
      <c r="I21" s="3">
        <v>7</v>
      </c>
      <c r="J21" s="3"/>
      <c r="K21" s="3"/>
      <c r="L21" s="3"/>
      <c r="M21" s="48"/>
      <c r="N21" s="39" t="s">
        <v>132</v>
      </c>
      <c r="O21" s="4">
        <v>1</v>
      </c>
      <c r="P21" s="3"/>
      <c r="Q21" s="3"/>
      <c r="R21" s="3"/>
      <c r="S21" s="48"/>
      <c r="T21" s="20"/>
    </row>
    <row r="22" spans="1:20" ht="12.75" customHeight="1" x14ac:dyDescent="0.25">
      <c r="A22" s="20"/>
      <c r="B22" s="34" t="s">
        <v>9</v>
      </c>
      <c r="C22" s="3"/>
      <c r="D22" s="3"/>
      <c r="E22" s="3"/>
      <c r="F22" s="3"/>
      <c r="G22" s="48"/>
      <c r="H22" s="35" t="s">
        <v>104</v>
      </c>
      <c r="I22" s="3">
        <v>3</v>
      </c>
      <c r="J22" s="3"/>
      <c r="K22" s="3"/>
      <c r="L22" s="3"/>
      <c r="M22" s="48"/>
      <c r="N22" s="39" t="s">
        <v>133</v>
      </c>
      <c r="O22" s="4">
        <v>10</v>
      </c>
      <c r="P22" s="3"/>
      <c r="Q22" s="3"/>
      <c r="R22" s="3"/>
      <c r="S22" s="48"/>
      <c r="T22" s="20"/>
    </row>
    <row r="23" spans="1:20" ht="12.75" customHeight="1" x14ac:dyDescent="0.25">
      <c r="A23" s="20"/>
      <c r="B23" s="35" t="s">
        <v>10</v>
      </c>
      <c r="C23" s="3">
        <v>13</v>
      </c>
      <c r="D23" s="3"/>
      <c r="E23" s="3"/>
      <c r="F23" s="3"/>
      <c r="G23" s="48"/>
      <c r="H23" s="35" t="s">
        <v>105</v>
      </c>
      <c r="I23" s="3">
        <v>3</v>
      </c>
      <c r="J23" s="3"/>
      <c r="K23" s="3"/>
      <c r="L23" s="3"/>
      <c r="M23" s="48"/>
      <c r="N23" s="39" t="s">
        <v>134</v>
      </c>
      <c r="O23" s="4">
        <v>6</v>
      </c>
      <c r="P23" s="3"/>
      <c r="Q23" s="3"/>
      <c r="R23" s="3"/>
      <c r="S23" s="48"/>
      <c r="T23" s="20"/>
    </row>
    <row r="24" spans="1:20" ht="12.75" customHeight="1" x14ac:dyDescent="0.25">
      <c r="A24" s="20"/>
      <c r="B24" s="35" t="s">
        <v>74</v>
      </c>
      <c r="C24" s="3">
        <v>3</v>
      </c>
      <c r="D24" s="3" t="s">
        <v>171</v>
      </c>
      <c r="E24" s="3" t="s">
        <v>171</v>
      </c>
      <c r="F24" s="3"/>
      <c r="G24" s="48" t="s">
        <v>171</v>
      </c>
      <c r="H24" s="35" t="s">
        <v>106</v>
      </c>
      <c r="I24" s="3">
        <v>4</v>
      </c>
      <c r="J24" s="3"/>
      <c r="K24" s="3"/>
      <c r="L24" s="3"/>
      <c r="M24" s="48"/>
      <c r="N24" s="39" t="s">
        <v>135</v>
      </c>
      <c r="O24" s="4">
        <v>3</v>
      </c>
      <c r="P24" s="3"/>
      <c r="Q24" s="3"/>
      <c r="R24" s="3"/>
      <c r="S24" s="48"/>
      <c r="T24" s="20"/>
    </row>
    <row r="25" spans="1:20" ht="12.75" customHeight="1" x14ac:dyDescent="0.25">
      <c r="A25" s="20"/>
      <c r="B25" s="35" t="s">
        <v>75</v>
      </c>
      <c r="C25" s="3">
        <v>8</v>
      </c>
      <c r="D25" s="3"/>
      <c r="E25" s="3"/>
      <c r="F25" s="3"/>
      <c r="G25" s="48"/>
      <c r="H25" s="35" t="s">
        <v>107</v>
      </c>
      <c r="I25" s="3">
        <v>5</v>
      </c>
      <c r="J25" s="3">
        <v>1</v>
      </c>
      <c r="K25" s="3" t="s">
        <v>170</v>
      </c>
      <c r="L25" s="3">
        <v>1</v>
      </c>
      <c r="M25" s="48" t="s">
        <v>170</v>
      </c>
      <c r="N25" s="39" t="s">
        <v>136</v>
      </c>
      <c r="O25" s="4">
        <v>1</v>
      </c>
      <c r="P25" s="3"/>
      <c r="Q25" s="3"/>
      <c r="R25" s="3"/>
      <c r="S25" s="48"/>
      <c r="T25" s="20"/>
    </row>
    <row r="26" spans="1:20" ht="12.75" customHeight="1" x14ac:dyDescent="0.25">
      <c r="A26" s="20"/>
      <c r="B26" s="35" t="s">
        <v>76</v>
      </c>
      <c r="C26" s="3">
        <v>10</v>
      </c>
      <c r="D26" s="3"/>
      <c r="E26" s="3"/>
      <c r="F26" s="3"/>
      <c r="G26" s="48"/>
      <c r="H26" s="34" t="s">
        <v>49</v>
      </c>
      <c r="I26" s="3"/>
      <c r="J26" s="3"/>
      <c r="K26" s="3"/>
      <c r="L26" s="3"/>
      <c r="M26" s="48"/>
      <c r="N26" s="39" t="s">
        <v>137</v>
      </c>
      <c r="O26" s="4">
        <v>1</v>
      </c>
      <c r="P26" s="3"/>
      <c r="Q26" s="3"/>
      <c r="R26" s="3"/>
      <c r="S26" s="48"/>
      <c r="T26" s="20"/>
    </row>
    <row r="27" spans="1:20" ht="12.75" customHeight="1" x14ac:dyDescent="0.25">
      <c r="A27" s="20"/>
      <c r="B27" s="35" t="s">
        <v>77</v>
      </c>
      <c r="C27" s="3">
        <v>8</v>
      </c>
      <c r="D27" s="3"/>
      <c r="E27" s="3"/>
      <c r="F27" s="3"/>
      <c r="G27" s="48"/>
      <c r="H27" s="35" t="s">
        <v>108</v>
      </c>
      <c r="I27" s="3">
        <v>8</v>
      </c>
      <c r="J27" s="3"/>
      <c r="K27" s="3"/>
      <c r="L27" s="3"/>
      <c r="M27" s="48"/>
      <c r="N27" s="39" t="s">
        <v>138</v>
      </c>
      <c r="O27" s="4">
        <v>5</v>
      </c>
      <c r="P27" s="3" t="s">
        <v>171</v>
      </c>
      <c r="Q27" s="3" t="s">
        <v>171</v>
      </c>
      <c r="R27" s="3" t="s">
        <v>170</v>
      </c>
      <c r="S27" s="48" t="s">
        <v>171</v>
      </c>
      <c r="T27" s="20"/>
    </row>
    <row r="28" spans="1:20" ht="12.75" customHeight="1" x14ac:dyDescent="0.25">
      <c r="A28" s="20"/>
      <c r="B28" s="35" t="s">
        <v>78</v>
      </c>
      <c r="C28" s="3"/>
      <c r="D28" s="3"/>
      <c r="E28" s="3"/>
      <c r="F28" s="3"/>
      <c r="G28" s="48"/>
      <c r="H28" s="35" t="s">
        <v>109</v>
      </c>
      <c r="I28" s="3">
        <v>6</v>
      </c>
      <c r="J28" s="3"/>
      <c r="K28" s="3"/>
      <c r="L28" s="3"/>
      <c r="M28" s="48"/>
      <c r="N28" s="39" t="s">
        <v>139</v>
      </c>
      <c r="O28" s="4">
        <v>1</v>
      </c>
      <c r="P28" s="3"/>
      <c r="Q28" s="3"/>
      <c r="R28" s="3"/>
      <c r="S28" s="48"/>
      <c r="T28" s="20"/>
    </row>
    <row r="29" spans="1:20" ht="12.75" customHeight="1" x14ac:dyDescent="0.25">
      <c r="A29" s="20"/>
      <c r="B29" s="35" t="s">
        <v>11</v>
      </c>
      <c r="C29" s="3">
        <v>14</v>
      </c>
      <c r="D29" s="3"/>
      <c r="E29" s="3"/>
      <c r="F29" s="3"/>
      <c r="G29" s="48"/>
      <c r="H29" s="35" t="s">
        <v>110</v>
      </c>
      <c r="I29" s="3"/>
      <c r="J29" s="1"/>
      <c r="K29" s="1"/>
      <c r="L29" s="1"/>
      <c r="M29" s="47"/>
      <c r="N29" s="39" t="s">
        <v>140</v>
      </c>
      <c r="O29" s="4">
        <v>5</v>
      </c>
      <c r="P29" s="1"/>
      <c r="Q29" s="1"/>
      <c r="R29" s="1"/>
      <c r="S29" s="47"/>
      <c r="T29" s="20"/>
    </row>
    <row r="30" spans="1:20" ht="12.75" customHeight="1" x14ac:dyDescent="0.25">
      <c r="A30" s="20"/>
      <c r="B30" s="35" t="s">
        <v>12</v>
      </c>
      <c r="C30" s="3">
        <v>12</v>
      </c>
      <c r="D30" s="3"/>
      <c r="E30" s="3"/>
      <c r="F30" s="3"/>
      <c r="G30" s="48"/>
      <c r="H30" s="35" t="s">
        <v>25</v>
      </c>
      <c r="I30" s="3">
        <v>10</v>
      </c>
      <c r="J30" s="1"/>
      <c r="K30" s="1"/>
      <c r="L30" s="1"/>
      <c r="M30" s="47"/>
      <c r="N30" s="39" t="s">
        <v>141</v>
      </c>
      <c r="O30" s="4">
        <v>5</v>
      </c>
      <c r="P30" s="3"/>
      <c r="Q30" s="3"/>
      <c r="R30" s="3"/>
      <c r="S30" s="48"/>
      <c r="T30" s="20"/>
    </row>
    <row r="31" spans="1:20" ht="12.75" customHeight="1" x14ac:dyDescent="0.25">
      <c r="A31" s="20"/>
      <c r="B31" s="35" t="s">
        <v>79</v>
      </c>
      <c r="C31" s="3"/>
      <c r="D31" s="3"/>
      <c r="E31" s="3"/>
      <c r="F31" s="3"/>
      <c r="G31" s="48"/>
      <c r="H31" s="35" t="s">
        <v>26</v>
      </c>
      <c r="I31" s="3">
        <v>8</v>
      </c>
      <c r="J31" s="1"/>
      <c r="K31" s="1"/>
      <c r="L31" s="1"/>
      <c r="M31" s="47"/>
      <c r="N31" s="39" t="s">
        <v>127</v>
      </c>
      <c r="O31" s="4"/>
      <c r="P31" s="3"/>
      <c r="Q31" s="3"/>
      <c r="R31" s="3"/>
      <c r="S31" s="48"/>
      <c r="T31" s="20"/>
    </row>
    <row r="32" spans="1:20" ht="12.75" customHeight="1" x14ac:dyDescent="0.25">
      <c r="A32" s="20"/>
      <c r="B32" s="35" t="s">
        <v>13</v>
      </c>
      <c r="C32" s="3">
        <v>4</v>
      </c>
      <c r="D32" s="3"/>
      <c r="E32" s="3"/>
      <c r="F32" s="3" t="s">
        <v>170</v>
      </c>
      <c r="G32" s="48"/>
      <c r="H32" s="35" t="s">
        <v>27</v>
      </c>
      <c r="I32" s="3">
        <v>4</v>
      </c>
      <c r="J32" s="1"/>
      <c r="K32" s="1"/>
      <c r="L32" s="1"/>
      <c r="M32" s="47"/>
      <c r="N32" s="39" t="s">
        <v>142</v>
      </c>
      <c r="O32" s="4">
        <v>6</v>
      </c>
      <c r="P32" s="3">
        <v>1</v>
      </c>
      <c r="Q32" s="3"/>
      <c r="R32" s="3"/>
      <c r="S32" s="48">
        <v>1</v>
      </c>
      <c r="T32" s="20"/>
    </row>
    <row r="33" spans="1:20" ht="12.75" customHeight="1" x14ac:dyDescent="0.25">
      <c r="A33" s="20"/>
      <c r="B33" s="35" t="s">
        <v>14</v>
      </c>
      <c r="C33" s="3">
        <v>6</v>
      </c>
      <c r="D33" s="3" t="s">
        <v>171</v>
      </c>
      <c r="E33" s="3"/>
      <c r="F33" s="3"/>
      <c r="G33" s="48"/>
      <c r="H33" s="35" t="s">
        <v>28</v>
      </c>
      <c r="I33" s="3">
        <v>6</v>
      </c>
      <c r="J33" s="1"/>
      <c r="K33" s="1"/>
      <c r="L33" s="1"/>
      <c r="M33" s="47"/>
      <c r="N33" s="39" t="s">
        <v>41</v>
      </c>
      <c r="O33" s="4">
        <v>3</v>
      </c>
      <c r="P33" s="3"/>
      <c r="Q33" s="3"/>
      <c r="R33" s="3"/>
      <c r="S33" s="48"/>
      <c r="T33" s="20"/>
    </row>
    <row r="34" spans="1:20" ht="12.75" customHeight="1" x14ac:dyDescent="0.25">
      <c r="A34" s="20"/>
      <c r="B34" s="35" t="s">
        <v>15</v>
      </c>
      <c r="C34" s="3">
        <v>12</v>
      </c>
      <c r="D34" s="3"/>
      <c r="E34" s="3" t="s">
        <v>171</v>
      </c>
      <c r="F34" s="3"/>
      <c r="G34" s="48" t="s">
        <v>171</v>
      </c>
      <c r="H34" s="35" t="s">
        <v>29</v>
      </c>
      <c r="I34" s="3">
        <v>12</v>
      </c>
      <c r="J34" s="1"/>
      <c r="K34" s="1"/>
      <c r="L34" s="1"/>
      <c r="M34" s="47"/>
      <c r="N34" s="39" t="s">
        <v>42</v>
      </c>
      <c r="O34" s="4">
        <v>3</v>
      </c>
      <c r="P34" s="3"/>
      <c r="Q34" s="3"/>
      <c r="R34" s="3"/>
      <c r="S34" s="48"/>
      <c r="T34" s="20"/>
    </row>
    <row r="35" spans="1:20" ht="12.75" customHeight="1" x14ac:dyDescent="0.25">
      <c r="A35" s="20"/>
      <c r="B35" s="35" t="s">
        <v>81</v>
      </c>
      <c r="C35" s="3">
        <v>6</v>
      </c>
      <c r="D35" s="3"/>
      <c r="E35" s="3"/>
      <c r="F35" s="3"/>
      <c r="G35" s="48"/>
      <c r="H35" s="35" t="s">
        <v>30</v>
      </c>
      <c r="I35" s="3">
        <v>10</v>
      </c>
      <c r="J35" s="1"/>
      <c r="K35" s="1"/>
      <c r="L35" s="1"/>
      <c r="M35" s="47"/>
      <c r="N35" s="39" t="s">
        <v>143</v>
      </c>
      <c r="O35" s="4">
        <v>3</v>
      </c>
      <c r="P35" s="3"/>
      <c r="Q35" s="3"/>
      <c r="R35" s="3"/>
      <c r="S35" s="48"/>
      <c r="T35" s="20"/>
    </row>
    <row r="36" spans="1:20" ht="12.75" customHeight="1" x14ac:dyDescent="0.25">
      <c r="A36" s="20"/>
      <c r="B36" s="35" t="s">
        <v>16</v>
      </c>
      <c r="C36" s="3">
        <v>15</v>
      </c>
      <c r="D36" s="3"/>
      <c r="E36" s="3"/>
      <c r="F36" s="3"/>
      <c r="G36" s="48"/>
      <c r="H36" s="35" t="s">
        <v>31</v>
      </c>
      <c r="I36" s="3">
        <v>12</v>
      </c>
      <c r="J36" s="1"/>
      <c r="K36" s="1"/>
      <c r="L36" s="1"/>
      <c r="M36" s="47"/>
      <c r="N36" s="39" t="s">
        <v>144</v>
      </c>
      <c r="O36" s="4">
        <v>3</v>
      </c>
      <c r="P36" s="3"/>
      <c r="Q36" s="3"/>
      <c r="R36" s="3"/>
      <c r="S36" s="48"/>
      <c r="T36" s="20"/>
    </row>
    <row r="37" spans="1:20" ht="12.75" customHeight="1" x14ac:dyDescent="0.25">
      <c r="A37" s="20"/>
      <c r="B37" s="35" t="s">
        <v>82</v>
      </c>
      <c r="C37" s="3">
        <v>13</v>
      </c>
      <c r="D37" s="3"/>
      <c r="E37" s="3"/>
      <c r="F37" s="3"/>
      <c r="G37" s="48"/>
      <c r="H37" s="35" t="s">
        <v>32</v>
      </c>
      <c r="I37" s="3">
        <v>8</v>
      </c>
      <c r="J37" s="1"/>
      <c r="K37" s="1"/>
      <c r="L37" s="1"/>
      <c r="M37" s="47"/>
      <c r="N37" s="39" t="s">
        <v>145</v>
      </c>
      <c r="O37" s="4">
        <v>3</v>
      </c>
      <c r="P37" s="3"/>
      <c r="Q37" s="3"/>
      <c r="R37" s="3"/>
      <c r="S37" s="48"/>
      <c r="T37" s="20"/>
    </row>
    <row r="38" spans="1:20" ht="12.75" customHeight="1" x14ac:dyDescent="0.25">
      <c r="A38" s="20"/>
      <c r="B38" s="35" t="s">
        <v>83</v>
      </c>
      <c r="C38" s="3">
        <v>9</v>
      </c>
      <c r="D38" s="3"/>
      <c r="E38" s="3"/>
      <c r="F38" s="3"/>
      <c r="G38" s="48"/>
      <c r="H38" s="34" t="s">
        <v>33</v>
      </c>
      <c r="I38" s="3"/>
      <c r="J38" s="1"/>
      <c r="K38" s="1"/>
      <c r="L38" s="1"/>
      <c r="M38" s="47"/>
      <c r="N38" s="39" t="s">
        <v>146</v>
      </c>
      <c r="O38" s="4">
        <v>3</v>
      </c>
      <c r="P38" s="3"/>
      <c r="Q38" s="3"/>
      <c r="R38" s="3"/>
      <c r="S38" s="48"/>
      <c r="T38" s="20"/>
    </row>
    <row r="39" spans="1:20" ht="12.75" customHeight="1" x14ac:dyDescent="0.25">
      <c r="A39" s="20"/>
      <c r="B39" s="35" t="s">
        <v>84</v>
      </c>
      <c r="C39" s="3">
        <v>15</v>
      </c>
      <c r="D39" s="3"/>
      <c r="E39" s="3"/>
      <c r="F39" s="3"/>
      <c r="G39" s="48"/>
      <c r="H39" s="35" t="s">
        <v>111</v>
      </c>
      <c r="I39" s="3">
        <v>13</v>
      </c>
      <c r="J39" s="1"/>
      <c r="K39" s="1"/>
      <c r="L39" s="1"/>
      <c r="M39" s="47"/>
      <c r="N39" s="39" t="s">
        <v>147</v>
      </c>
      <c r="O39" s="4">
        <v>5</v>
      </c>
      <c r="P39" s="3"/>
      <c r="Q39" s="3"/>
      <c r="R39" s="3"/>
      <c r="S39" s="48"/>
      <c r="T39" s="20"/>
    </row>
    <row r="40" spans="1:20" ht="12.75" customHeight="1" x14ac:dyDescent="0.25">
      <c r="A40" s="20"/>
      <c r="B40" s="35" t="s">
        <v>85</v>
      </c>
      <c r="C40" s="3">
        <v>10</v>
      </c>
      <c r="D40" s="3"/>
      <c r="E40" s="3"/>
      <c r="F40" s="3"/>
      <c r="G40" s="48"/>
      <c r="H40" s="35" t="s">
        <v>112</v>
      </c>
      <c r="I40" s="3">
        <v>11</v>
      </c>
      <c r="J40" s="1"/>
      <c r="K40" s="1"/>
      <c r="L40" s="1"/>
      <c r="M40" s="47"/>
      <c r="N40" s="39" t="s">
        <v>128</v>
      </c>
      <c r="O40" s="4"/>
      <c r="P40" s="3"/>
      <c r="Q40" s="3"/>
      <c r="R40" s="3"/>
      <c r="S40" s="48"/>
      <c r="T40" s="20"/>
    </row>
    <row r="41" spans="1:20" ht="12.75" customHeight="1" x14ac:dyDescent="0.25">
      <c r="A41" s="20"/>
      <c r="B41" s="35" t="s">
        <v>86</v>
      </c>
      <c r="C41" s="3">
        <v>15</v>
      </c>
      <c r="D41" s="3"/>
      <c r="E41" s="3"/>
      <c r="F41" s="3"/>
      <c r="G41" s="48"/>
      <c r="H41" s="35" t="s">
        <v>115</v>
      </c>
      <c r="I41" s="3">
        <v>11</v>
      </c>
      <c r="J41" s="1"/>
      <c r="K41" s="1"/>
      <c r="L41" s="1"/>
      <c r="M41" s="47"/>
      <c r="N41" s="39" t="s">
        <v>43</v>
      </c>
      <c r="O41" s="4">
        <v>5</v>
      </c>
      <c r="P41" s="3"/>
      <c r="Q41" s="3">
        <v>1</v>
      </c>
      <c r="R41" s="3"/>
      <c r="S41" s="48">
        <v>1</v>
      </c>
      <c r="T41" s="20"/>
    </row>
    <row r="42" spans="1:20" ht="12.75" customHeight="1" x14ac:dyDescent="0.25">
      <c r="A42" s="20"/>
      <c r="B42" s="35" t="s">
        <v>87</v>
      </c>
      <c r="C42" s="3">
        <v>12</v>
      </c>
      <c r="D42" s="3"/>
      <c r="E42" s="3"/>
      <c r="F42" s="3"/>
      <c r="G42" s="48"/>
      <c r="H42" s="35" t="s">
        <v>34</v>
      </c>
      <c r="I42" s="3">
        <v>6</v>
      </c>
      <c r="J42" s="1"/>
      <c r="K42" s="1"/>
      <c r="L42" s="1"/>
      <c r="M42" s="47"/>
      <c r="N42" s="39" t="s">
        <v>148</v>
      </c>
      <c r="O42" s="4">
        <v>3</v>
      </c>
      <c r="P42" s="3"/>
      <c r="Q42" s="3"/>
      <c r="R42" s="3"/>
      <c r="S42" s="44"/>
      <c r="T42" s="20"/>
    </row>
    <row r="43" spans="1:20" ht="12.75" customHeight="1" thickBot="1" x14ac:dyDescent="0.3">
      <c r="A43" s="20"/>
      <c r="B43" s="35" t="s">
        <v>88</v>
      </c>
      <c r="C43" s="3">
        <v>9</v>
      </c>
      <c r="D43" s="3"/>
      <c r="E43" s="3"/>
      <c r="F43" s="3"/>
      <c r="G43" s="48"/>
      <c r="H43" s="35" t="s">
        <v>116</v>
      </c>
      <c r="I43" s="3">
        <v>15</v>
      </c>
      <c r="J43" s="1"/>
      <c r="K43" s="1"/>
      <c r="L43" s="1"/>
      <c r="M43" s="47"/>
      <c r="N43" s="40" t="s">
        <v>149</v>
      </c>
      <c r="O43" s="5">
        <v>6</v>
      </c>
      <c r="P43" s="45"/>
      <c r="Q43" s="45"/>
      <c r="R43" s="45"/>
      <c r="S43" s="46"/>
      <c r="T43" s="20"/>
    </row>
    <row r="44" spans="1:20" ht="12.75" customHeight="1" x14ac:dyDescent="0.25">
      <c r="A44" s="20"/>
      <c r="B44" s="35" t="s">
        <v>80</v>
      </c>
      <c r="C44" s="3"/>
      <c r="D44" s="3"/>
      <c r="E44" s="3"/>
      <c r="F44" s="3"/>
      <c r="G44" s="48"/>
      <c r="H44" s="35" t="s">
        <v>35</v>
      </c>
      <c r="I44" s="3">
        <v>10</v>
      </c>
      <c r="J44" s="1"/>
      <c r="K44" s="1"/>
      <c r="L44" s="1"/>
      <c r="M44" s="49"/>
      <c r="N44" s="41" t="s">
        <v>46</v>
      </c>
      <c r="O44" s="31"/>
      <c r="P44" s="31"/>
      <c r="Q44" s="31"/>
      <c r="R44" s="31"/>
      <c r="S44" s="50">
        <f>C20+C24+C34+C48+C52+C55+I18+I25+I52+O19+O20+O27+O32+O41</f>
        <v>68</v>
      </c>
      <c r="T44" s="20"/>
    </row>
    <row r="45" spans="1:20" ht="12.75" customHeight="1" x14ac:dyDescent="0.25">
      <c r="A45" s="20"/>
      <c r="B45" s="35" t="s">
        <v>89</v>
      </c>
      <c r="C45" s="3">
        <v>10</v>
      </c>
      <c r="D45" s="3"/>
      <c r="E45" s="3"/>
      <c r="F45" s="3"/>
      <c r="G45" s="48"/>
      <c r="H45" s="35" t="s">
        <v>36</v>
      </c>
      <c r="I45" s="3">
        <v>6</v>
      </c>
      <c r="J45" s="1"/>
      <c r="K45" s="1"/>
      <c r="L45" s="1"/>
      <c r="M45" s="49"/>
      <c r="N45" s="42" t="s">
        <v>47</v>
      </c>
      <c r="O45" s="30"/>
      <c r="P45" s="30"/>
      <c r="Q45" s="30"/>
      <c r="R45" s="30"/>
      <c r="S45" s="51">
        <f>COUNTA(G18:G57,M17:M56,S17:S42)</f>
        <v>14</v>
      </c>
      <c r="T45" s="20"/>
    </row>
    <row r="46" spans="1:20" ht="12.75" customHeight="1" thickBot="1" x14ac:dyDescent="0.3">
      <c r="A46" s="20"/>
      <c r="B46" s="35" t="s">
        <v>17</v>
      </c>
      <c r="C46" s="3">
        <v>10</v>
      </c>
      <c r="D46" s="3"/>
      <c r="E46" s="3"/>
      <c r="F46" s="3"/>
      <c r="G46" s="48"/>
      <c r="H46" s="35" t="s">
        <v>117</v>
      </c>
      <c r="I46" s="3">
        <v>11</v>
      </c>
      <c r="J46" s="1"/>
      <c r="K46" s="1"/>
      <c r="L46" s="1"/>
      <c r="M46" s="49"/>
      <c r="N46" s="43" t="s">
        <v>48</v>
      </c>
      <c r="O46" s="32"/>
      <c r="P46" s="32"/>
      <c r="Q46" s="32"/>
      <c r="R46" s="32"/>
      <c r="S46" s="52">
        <f>S44/S45</f>
        <v>4.8571428571428568</v>
      </c>
      <c r="T46" s="20"/>
    </row>
    <row r="47" spans="1:20" ht="12.75" customHeight="1" x14ac:dyDescent="0.25">
      <c r="A47" s="20"/>
      <c r="B47" s="35" t="s">
        <v>90</v>
      </c>
      <c r="C47" s="3">
        <v>8</v>
      </c>
      <c r="D47" s="3"/>
      <c r="E47" s="3"/>
      <c r="F47" s="3"/>
      <c r="G47" s="48"/>
      <c r="H47" s="35" t="s">
        <v>37</v>
      </c>
      <c r="I47" s="3">
        <v>10</v>
      </c>
      <c r="J47" s="1"/>
      <c r="K47" s="1"/>
      <c r="L47" s="1"/>
      <c r="M47" s="47"/>
      <c r="N47" s="118" t="s">
        <v>44</v>
      </c>
      <c r="O47" s="118"/>
      <c r="P47" s="118"/>
      <c r="Q47" s="118"/>
      <c r="R47" s="118"/>
      <c r="S47" s="119"/>
      <c r="T47" s="20"/>
    </row>
    <row r="48" spans="1:20" ht="12.75" customHeight="1" x14ac:dyDescent="0.25">
      <c r="A48" s="20"/>
      <c r="B48" s="35" t="s">
        <v>18</v>
      </c>
      <c r="C48" s="3">
        <v>4</v>
      </c>
      <c r="D48" s="3" t="s">
        <v>171</v>
      </c>
      <c r="E48" s="3" t="s">
        <v>171</v>
      </c>
      <c r="F48" s="3" t="s">
        <v>170</v>
      </c>
      <c r="G48" s="48" t="s">
        <v>171</v>
      </c>
      <c r="H48" s="35" t="s">
        <v>118</v>
      </c>
      <c r="I48" s="3">
        <v>13</v>
      </c>
      <c r="J48" s="3"/>
      <c r="K48" s="3"/>
      <c r="L48" s="3"/>
      <c r="M48" s="48"/>
      <c r="N48" s="118"/>
      <c r="O48" s="118"/>
      <c r="P48" s="118"/>
      <c r="Q48" s="118"/>
      <c r="R48" s="118"/>
      <c r="S48" s="119"/>
      <c r="T48" s="20"/>
    </row>
    <row r="49" spans="1:20" ht="12.75" customHeight="1" x14ac:dyDescent="0.25">
      <c r="A49" s="20"/>
      <c r="B49" s="35" t="s">
        <v>19</v>
      </c>
      <c r="C49" s="3">
        <v>8</v>
      </c>
      <c r="D49" s="3"/>
      <c r="E49" s="3"/>
      <c r="F49" s="3"/>
      <c r="G49" s="48"/>
      <c r="H49" s="35" t="s">
        <v>113</v>
      </c>
      <c r="I49" s="3"/>
      <c r="J49" s="3"/>
      <c r="K49" s="3"/>
      <c r="L49" s="3"/>
      <c r="M49" s="48"/>
      <c r="N49" s="118"/>
      <c r="O49" s="118"/>
      <c r="P49" s="118"/>
      <c r="Q49" s="118"/>
      <c r="R49" s="118"/>
      <c r="S49" s="119"/>
      <c r="T49" s="20"/>
    </row>
    <row r="50" spans="1:20" ht="12.75" customHeight="1" x14ac:dyDescent="0.25">
      <c r="A50" s="20"/>
      <c r="B50" s="35" t="s">
        <v>91</v>
      </c>
      <c r="C50" s="3">
        <v>10</v>
      </c>
      <c r="D50" s="3"/>
      <c r="E50" s="3"/>
      <c r="F50" s="3"/>
      <c r="G50" s="48"/>
      <c r="H50" s="35" t="s">
        <v>119</v>
      </c>
      <c r="I50" s="3">
        <v>5</v>
      </c>
      <c r="J50" s="3"/>
      <c r="K50" s="3"/>
      <c r="L50" s="3"/>
      <c r="M50" s="48"/>
      <c r="N50" s="127"/>
      <c r="O50" s="127"/>
      <c r="P50" s="127"/>
      <c r="Q50" s="127"/>
      <c r="R50" s="127"/>
      <c r="S50" s="128"/>
      <c r="T50" s="20"/>
    </row>
    <row r="51" spans="1:20" ht="12.75" customHeight="1" x14ac:dyDescent="0.25">
      <c r="A51" s="20"/>
      <c r="B51" s="35" t="s">
        <v>20</v>
      </c>
      <c r="C51" s="3">
        <v>8</v>
      </c>
      <c r="D51" s="3"/>
      <c r="E51" s="3"/>
      <c r="F51" s="3"/>
      <c r="G51" s="48"/>
      <c r="H51" s="35" t="s">
        <v>120</v>
      </c>
      <c r="I51" s="3">
        <v>8</v>
      </c>
      <c r="J51" s="3"/>
      <c r="K51" s="3"/>
      <c r="L51" s="3"/>
      <c r="M51" s="48"/>
      <c r="N51" s="116" t="s">
        <v>45</v>
      </c>
      <c r="O51" s="116"/>
      <c r="P51" s="116"/>
      <c r="Q51" s="116"/>
      <c r="R51" s="116"/>
      <c r="S51" s="117"/>
      <c r="T51" s="20"/>
    </row>
    <row r="52" spans="1:20" ht="12.75" customHeight="1" x14ac:dyDescent="0.25">
      <c r="A52" s="20"/>
      <c r="B52" s="35" t="s">
        <v>92</v>
      </c>
      <c r="C52" s="3">
        <v>8</v>
      </c>
      <c r="D52" s="3"/>
      <c r="E52" s="3" t="s">
        <v>170</v>
      </c>
      <c r="F52" s="3"/>
      <c r="G52" s="48" t="s">
        <v>170</v>
      </c>
      <c r="H52" s="35" t="s">
        <v>38</v>
      </c>
      <c r="I52" s="3">
        <v>5</v>
      </c>
      <c r="J52" s="3">
        <v>1</v>
      </c>
      <c r="K52" s="3"/>
      <c r="L52" s="3" t="s">
        <v>170</v>
      </c>
      <c r="M52" s="48" t="s">
        <v>170</v>
      </c>
      <c r="N52" s="118"/>
      <c r="O52" s="118"/>
      <c r="P52" s="118"/>
      <c r="Q52" s="118"/>
      <c r="R52" s="118"/>
      <c r="S52" s="119"/>
      <c r="T52" s="20"/>
    </row>
    <row r="53" spans="1:20" ht="12.75" customHeight="1" x14ac:dyDescent="0.25">
      <c r="A53" s="20"/>
      <c r="B53" s="35" t="s">
        <v>93</v>
      </c>
      <c r="C53" s="3">
        <v>8</v>
      </c>
      <c r="D53" s="3"/>
      <c r="E53" s="3"/>
      <c r="F53" s="3"/>
      <c r="G53" s="48"/>
      <c r="H53" s="35" t="s">
        <v>121</v>
      </c>
      <c r="I53" s="3">
        <v>5</v>
      </c>
      <c r="J53" s="3"/>
      <c r="K53" s="3"/>
      <c r="L53" s="3"/>
      <c r="M53" s="48"/>
      <c r="N53" s="118"/>
      <c r="O53" s="118"/>
      <c r="P53" s="118"/>
      <c r="Q53" s="118"/>
      <c r="R53" s="118"/>
      <c r="S53" s="119"/>
      <c r="T53" s="20"/>
    </row>
    <row r="54" spans="1:20" ht="12.75" customHeight="1" x14ac:dyDescent="0.25">
      <c r="A54" s="20"/>
      <c r="B54" s="35" t="s">
        <v>94</v>
      </c>
      <c r="C54" s="3">
        <v>6</v>
      </c>
      <c r="D54" s="3"/>
      <c r="E54" s="3"/>
      <c r="F54" s="3"/>
      <c r="G54" s="48"/>
      <c r="H54" s="35" t="s">
        <v>122</v>
      </c>
      <c r="I54" s="3">
        <v>12</v>
      </c>
      <c r="J54" s="3"/>
      <c r="K54" s="3"/>
      <c r="L54" s="3"/>
      <c r="M54" s="48"/>
      <c r="N54" s="118"/>
      <c r="O54" s="118"/>
      <c r="P54" s="118"/>
      <c r="Q54" s="118"/>
      <c r="R54" s="118"/>
      <c r="S54" s="119"/>
      <c r="T54" s="20"/>
    </row>
    <row r="55" spans="1:20" ht="12.75" customHeight="1" x14ac:dyDescent="0.25">
      <c r="A55" s="20"/>
      <c r="B55" s="35" t="s">
        <v>95</v>
      </c>
      <c r="C55" s="3">
        <v>4</v>
      </c>
      <c r="D55" s="3"/>
      <c r="E55" s="3" t="s">
        <v>170</v>
      </c>
      <c r="F55" s="3"/>
      <c r="G55" s="48" t="s">
        <v>170</v>
      </c>
      <c r="H55" s="35" t="s">
        <v>123</v>
      </c>
      <c r="I55" s="3">
        <v>8</v>
      </c>
      <c r="J55" s="3"/>
      <c r="K55" s="3"/>
      <c r="L55" s="3"/>
      <c r="M55" s="48"/>
      <c r="N55" s="118"/>
      <c r="O55" s="118"/>
      <c r="P55" s="118"/>
      <c r="Q55" s="118"/>
      <c r="R55" s="118"/>
      <c r="S55" s="119"/>
      <c r="T55" s="20"/>
    </row>
    <row r="56" spans="1:20" ht="12.75" customHeight="1" x14ac:dyDescent="0.25">
      <c r="A56" s="20"/>
      <c r="B56" s="35" t="s">
        <v>96</v>
      </c>
      <c r="C56" s="3"/>
      <c r="D56" s="3"/>
      <c r="E56" s="3"/>
      <c r="F56" s="3"/>
      <c r="G56" s="48"/>
      <c r="H56" s="35" t="s">
        <v>124</v>
      </c>
      <c r="I56" s="3">
        <v>5</v>
      </c>
      <c r="J56" s="1"/>
      <c r="K56" s="1"/>
      <c r="L56" s="1"/>
      <c r="M56" s="8"/>
      <c r="N56" s="118"/>
      <c r="O56" s="118"/>
      <c r="P56" s="118"/>
      <c r="Q56" s="118"/>
      <c r="R56" s="118"/>
      <c r="S56" s="119"/>
      <c r="T56" s="20"/>
    </row>
    <row r="57" spans="1:20" ht="12.75" customHeight="1" x14ac:dyDescent="0.25">
      <c r="A57" s="20"/>
      <c r="B57" s="35" t="s">
        <v>97</v>
      </c>
      <c r="C57" s="3">
        <v>12</v>
      </c>
      <c r="D57" s="1"/>
      <c r="E57" s="1"/>
      <c r="F57" s="1"/>
      <c r="G57" s="8"/>
      <c r="H57" s="35" t="s">
        <v>39</v>
      </c>
      <c r="I57" s="3">
        <v>10</v>
      </c>
      <c r="J57" s="1"/>
      <c r="K57" s="1"/>
      <c r="L57" s="1"/>
      <c r="M57" s="8"/>
      <c r="N57" s="118"/>
      <c r="O57" s="118"/>
      <c r="P57" s="118"/>
      <c r="Q57" s="118"/>
      <c r="R57" s="118"/>
      <c r="S57" s="119"/>
      <c r="T57" s="20"/>
    </row>
    <row r="58" spans="1:20" ht="12.75" customHeight="1" thickBot="1" x14ac:dyDescent="0.3">
      <c r="A58" s="20"/>
      <c r="B58" s="16"/>
      <c r="C58" s="17"/>
      <c r="D58" s="17"/>
      <c r="E58" s="17"/>
      <c r="F58" s="17"/>
      <c r="G58" s="19"/>
      <c r="H58" s="36" t="s">
        <v>125</v>
      </c>
      <c r="I58" s="11">
        <v>10</v>
      </c>
      <c r="J58" s="9"/>
      <c r="K58" s="9"/>
      <c r="L58" s="9"/>
      <c r="M58" s="10"/>
      <c r="N58" s="120"/>
      <c r="O58" s="120"/>
      <c r="P58" s="120"/>
      <c r="Q58" s="120"/>
      <c r="R58" s="120"/>
      <c r="S58" s="121"/>
      <c r="T58" s="20"/>
    </row>
    <row r="59" spans="1:20" ht="12.75" customHeight="1" x14ac:dyDescent="0.25">
      <c r="A59" s="20"/>
      <c r="B59" s="21" t="s">
        <v>150</v>
      </c>
      <c r="C59" s="22" t="s">
        <v>151</v>
      </c>
      <c r="D59" s="22"/>
      <c r="E59" s="22"/>
      <c r="F59" s="22"/>
      <c r="G59" s="22"/>
      <c r="H59" s="22"/>
      <c r="I59" s="22"/>
      <c r="J59" s="22"/>
      <c r="K59" s="22"/>
      <c r="L59" s="22"/>
      <c r="M59" s="22" t="s">
        <v>162</v>
      </c>
      <c r="N59" s="22"/>
      <c r="O59" s="22"/>
      <c r="P59" s="22"/>
      <c r="Q59" s="22"/>
      <c r="R59" s="22"/>
      <c r="S59" s="23"/>
      <c r="T59" s="20"/>
    </row>
    <row r="60" spans="1:20" ht="12.75" customHeight="1" x14ac:dyDescent="0.25">
      <c r="A60" s="20"/>
      <c r="B60" s="24"/>
      <c r="C60" s="25" t="s">
        <v>152</v>
      </c>
      <c r="D60" s="25"/>
      <c r="E60" s="25"/>
      <c r="F60" s="25"/>
      <c r="G60" s="25"/>
      <c r="H60" s="25"/>
      <c r="I60" s="25"/>
      <c r="J60" s="25"/>
      <c r="K60" s="25"/>
      <c r="L60" s="25"/>
      <c r="M60" s="25" t="s">
        <v>163</v>
      </c>
      <c r="N60" s="25"/>
      <c r="O60" s="25"/>
      <c r="P60" s="25"/>
      <c r="Q60" s="25"/>
      <c r="R60" s="25"/>
      <c r="S60" s="26"/>
      <c r="T60" s="20"/>
    </row>
    <row r="61" spans="1:20" ht="12.75" customHeight="1" x14ac:dyDescent="0.25">
      <c r="A61" s="20"/>
      <c r="B61" s="24"/>
      <c r="C61" s="25" t="s">
        <v>161</v>
      </c>
      <c r="D61" s="25"/>
      <c r="E61" s="25"/>
      <c r="F61" s="25"/>
      <c r="G61" s="25"/>
      <c r="H61" s="25"/>
      <c r="I61" s="25"/>
      <c r="J61" s="25"/>
      <c r="K61" s="25"/>
      <c r="L61" s="25"/>
      <c r="M61" s="25" t="s">
        <v>164</v>
      </c>
      <c r="N61" s="25"/>
      <c r="O61" s="25"/>
      <c r="P61" s="25"/>
      <c r="Q61" s="25"/>
      <c r="R61" s="25"/>
      <c r="S61" s="26"/>
      <c r="T61" s="20"/>
    </row>
    <row r="62" spans="1:20" ht="12.75" customHeight="1" x14ac:dyDescent="0.25">
      <c r="A62" s="20"/>
      <c r="B62" s="24"/>
      <c r="C62" s="25" t="s">
        <v>153</v>
      </c>
      <c r="D62" s="25"/>
      <c r="E62" s="25"/>
      <c r="F62" s="25"/>
      <c r="G62" s="25"/>
      <c r="H62" s="25"/>
      <c r="I62" s="25"/>
      <c r="J62" s="25"/>
      <c r="K62" s="25"/>
      <c r="L62" s="25"/>
      <c r="M62" s="25" t="s">
        <v>156</v>
      </c>
      <c r="N62" s="25"/>
      <c r="O62" s="25"/>
      <c r="P62" s="25"/>
      <c r="Q62" s="25"/>
      <c r="R62" s="25"/>
      <c r="S62" s="26"/>
      <c r="T62" s="20"/>
    </row>
    <row r="63" spans="1:20" ht="12.75" customHeight="1" x14ac:dyDescent="0.25">
      <c r="A63" s="20"/>
      <c r="B63" s="24"/>
      <c r="C63" s="25" t="s">
        <v>155</v>
      </c>
      <c r="D63" s="25"/>
      <c r="E63" s="25"/>
      <c r="F63" s="25"/>
      <c r="G63" s="25"/>
      <c r="H63" s="25"/>
      <c r="I63" s="25"/>
      <c r="J63" s="25"/>
      <c r="K63" s="25"/>
      <c r="L63" s="25"/>
      <c r="M63" s="25" t="s">
        <v>157</v>
      </c>
      <c r="N63" s="25"/>
      <c r="O63" s="25"/>
      <c r="P63" s="25"/>
      <c r="Q63" s="25"/>
      <c r="R63" s="25"/>
      <c r="S63" s="26"/>
      <c r="T63" s="20"/>
    </row>
    <row r="64" spans="1:20" ht="12.75" customHeight="1" x14ac:dyDescent="0.25">
      <c r="A64" s="20"/>
      <c r="B64" s="24"/>
      <c r="C64" s="25" t="s">
        <v>154</v>
      </c>
      <c r="D64" s="25"/>
      <c r="E64" s="25"/>
      <c r="F64" s="25"/>
      <c r="G64" s="25"/>
      <c r="H64" s="25"/>
      <c r="I64" s="25"/>
      <c r="J64" s="25"/>
      <c r="K64" s="25"/>
      <c r="L64" s="25"/>
      <c r="M64" s="25" t="s">
        <v>158</v>
      </c>
      <c r="N64" s="25"/>
      <c r="O64" s="25"/>
      <c r="P64" s="25"/>
      <c r="Q64" s="25"/>
      <c r="R64" s="25"/>
      <c r="S64" s="26"/>
      <c r="T64" s="20"/>
    </row>
    <row r="65" spans="1:20" ht="12.75" customHeight="1" x14ac:dyDescent="0.25">
      <c r="A65" s="20"/>
      <c r="B65" s="24"/>
      <c r="C65" s="25" t="s">
        <v>159</v>
      </c>
      <c r="D65" s="25"/>
      <c r="E65" s="25"/>
      <c r="F65" s="25"/>
      <c r="G65" s="25"/>
      <c r="H65" s="25"/>
      <c r="I65" s="25"/>
      <c r="J65" s="25"/>
      <c r="K65" s="25"/>
      <c r="L65" s="25"/>
      <c r="M65" s="25" t="s">
        <v>114</v>
      </c>
      <c r="N65" s="25"/>
      <c r="O65" s="25"/>
      <c r="P65" s="25"/>
      <c r="Q65" s="25"/>
      <c r="R65" s="25"/>
      <c r="S65" s="26"/>
      <c r="T65" s="20"/>
    </row>
    <row r="66" spans="1:20" ht="12.75" customHeight="1" thickBot="1" x14ac:dyDescent="0.3">
      <c r="A66" s="20"/>
      <c r="B66" s="27"/>
      <c r="C66" s="28" t="s">
        <v>160</v>
      </c>
      <c r="D66" s="28"/>
      <c r="E66" s="28"/>
      <c r="F66" s="28"/>
      <c r="G66" s="28"/>
      <c r="H66" s="28"/>
      <c r="I66" s="28"/>
      <c r="J66" s="28"/>
      <c r="K66" s="28"/>
      <c r="L66" s="28"/>
      <c r="M66" s="28"/>
      <c r="N66" s="28"/>
      <c r="O66" s="28"/>
      <c r="P66" s="28"/>
      <c r="Q66" s="28"/>
      <c r="R66" s="28"/>
      <c r="S66" s="29"/>
      <c r="T66" s="20"/>
    </row>
    <row r="67" spans="1:20" ht="12.75" customHeight="1" x14ac:dyDescent="0.25">
      <c r="A67" s="20"/>
      <c r="B67" s="20"/>
      <c r="C67" s="20"/>
      <c r="D67" s="20"/>
      <c r="E67" s="20"/>
      <c r="F67" s="20"/>
      <c r="G67" s="20"/>
      <c r="H67" s="20"/>
      <c r="I67" s="20"/>
      <c r="J67" s="20"/>
      <c r="K67" s="20"/>
      <c r="L67" s="20"/>
      <c r="M67" s="20"/>
      <c r="N67" s="20"/>
      <c r="O67" s="20"/>
      <c r="P67" s="20"/>
      <c r="Q67" s="20"/>
      <c r="R67" s="20"/>
      <c r="S67" s="20"/>
      <c r="T67" s="20"/>
    </row>
    <row r="68" spans="1:20" x14ac:dyDescent="0.25">
      <c r="A68" s="20"/>
      <c r="B68" s="20"/>
      <c r="C68" s="20"/>
      <c r="D68" s="20"/>
      <c r="E68" s="20"/>
      <c r="F68" s="20"/>
      <c r="G68" s="20"/>
      <c r="H68" s="20"/>
      <c r="I68" s="20"/>
      <c r="J68" s="20"/>
      <c r="K68" s="20"/>
      <c r="L68" s="20"/>
      <c r="M68" s="20"/>
      <c r="N68" s="20"/>
      <c r="O68" s="20"/>
      <c r="P68" s="20"/>
      <c r="Q68" s="20"/>
      <c r="R68" s="20"/>
      <c r="S68" s="20"/>
      <c r="T68" s="20"/>
    </row>
    <row r="69" spans="1:20" x14ac:dyDescent="0.25">
      <c r="B69" s="20"/>
      <c r="C69" s="20"/>
      <c r="D69" s="20"/>
      <c r="E69" s="20"/>
      <c r="F69" s="20"/>
      <c r="G69" s="20"/>
      <c r="H69" s="20"/>
      <c r="I69" s="20"/>
      <c r="J69" s="20"/>
      <c r="K69" s="20"/>
      <c r="L69" s="20"/>
      <c r="M69" s="20"/>
      <c r="N69" s="20"/>
      <c r="O69" s="20"/>
      <c r="P69" s="20"/>
      <c r="Q69" s="20"/>
      <c r="R69" s="20"/>
      <c r="S69" s="20"/>
      <c r="T69" s="20"/>
    </row>
  </sheetData>
  <mergeCells count="34">
    <mergeCell ref="B10:G12"/>
    <mergeCell ref="B13:G14"/>
    <mergeCell ref="H8:M10"/>
    <mergeCell ref="H11:M12"/>
    <mergeCell ref="H13:M14"/>
    <mergeCell ref="C9:G9"/>
    <mergeCell ref="C8:G8"/>
    <mergeCell ref="C3:G3"/>
    <mergeCell ref="C4:G4"/>
    <mergeCell ref="C5:G5"/>
    <mergeCell ref="C6:G6"/>
    <mergeCell ref="C7:G7"/>
    <mergeCell ref="O6:P6"/>
    <mergeCell ref="I5:M5"/>
    <mergeCell ref="I4:M4"/>
    <mergeCell ref="I3:M3"/>
    <mergeCell ref="I7:M7"/>
    <mergeCell ref="I6:M6"/>
    <mergeCell ref="Q7:S13"/>
    <mergeCell ref="Q3:S3"/>
    <mergeCell ref="Q4:S6"/>
    <mergeCell ref="N51:S58"/>
    <mergeCell ref="N47:S50"/>
    <mergeCell ref="O5:P5"/>
    <mergeCell ref="O4:P4"/>
    <mergeCell ref="N14:S14"/>
    <mergeCell ref="O3:P3"/>
    <mergeCell ref="O13:P13"/>
    <mergeCell ref="O12:P12"/>
    <mergeCell ref="O11:P11"/>
    <mergeCell ref="O10:P10"/>
    <mergeCell ref="O9:P9"/>
    <mergeCell ref="O8:P8"/>
    <mergeCell ref="O7:P7"/>
  </mergeCells>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C90F5-C989-4153-8C61-0CA11DDCB4D5}">
  <sheetPr>
    <pageSetUpPr fitToPage="1"/>
  </sheetPr>
  <dimension ref="A1:T69"/>
  <sheetViews>
    <sheetView zoomScale="80" zoomScaleNormal="80" workbookViewId="0">
      <selection activeCell="B48" sqref="B48"/>
    </sheetView>
  </sheetViews>
  <sheetFormatPr defaultColWidth="9.109375" defaultRowHeight="13.2" x14ac:dyDescent="0.25"/>
  <cols>
    <col min="1" max="1" width="9.109375" style="2"/>
    <col min="2" max="2" width="34.6640625" style="2" customWidth="1"/>
    <col min="3" max="7" width="7.109375" style="2" customWidth="1"/>
    <col min="8" max="8" width="34.6640625" style="2" customWidth="1"/>
    <col min="9" max="13" width="7.109375" style="2" customWidth="1"/>
    <col min="14" max="14" width="34.6640625" style="2" customWidth="1"/>
    <col min="15" max="19" width="7.109375" style="2" customWidth="1"/>
    <col min="20" max="16384" width="9.109375" style="2"/>
  </cols>
  <sheetData>
    <row r="1" spans="1:20" x14ac:dyDescent="0.25">
      <c r="A1" s="20"/>
      <c r="B1" s="20"/>
      <c r="C1" s="20"/>
      <c r="D1" s="20"/>
      <c r="E1" s="20"/>
      <c r="F1" s="20"/>
      <c r="G1" s="20"/>
      <c r="H1" s="20"/>
      <c r="I1" s="20"/>
      <c r="J1" s="20"/>
      <c r="K1" s="20"/>
      <c r="L1" s="20"/>
      <c r="M1" s="20"/>
      <c r="N1" s="20"/>
      <c r="O1" s="20"/>
      <c r="P1" s="20"/>
      <c r="Q1" s="20"/>
      <c r="R1" s="20"/>
      <c r="S1" s="20"/>
      <c r="T1" s="20"/>
    </row>
    <row r="2" spans="1:20" ht="13.8" thickBot="1" x14ac:dyDescent="0.3">
      <c r="A2" s="20"/>
      <c r="B2" s="20"/>
      <c r="C2" s="20"/>
      <c r="D2" s="20"/>
      <c r="E2" s="20"/>
      <c r="F2" s="20"/>
      <c r="G2" s="20"/>
      <c r="H2" s="20"/>
      <c r="I2" s="20"/>
      <c r="J2" s="20"/>
      <c r="K2" s="20"/>
      <c r="L2" s="20"/>
      <c r="M2" s="20"/>
      <c r="N2" s="20"/>
      <c r="O2" s="20"/>
      <c r="P2" s="20"/>
      <c r="Q2" s="20"/>
      <c r="R2" s="20"/>
      <c r="S2" s="20"/>
      <c r="T2" s="20"/>
    </row>
    <row r="3" spans="1:20" ht="12.75" customHeight="1" x14ac:dyDescent="0.25">
      <c r="A3" s="20"/>
      <c r="B3" s="6" t="s">
        <v>0</v>
      </c>
      <c r="C3" s="140">
        <v>45073</v>
      </c>
      <c r="D3" s="96"/>
      <c r="E3" s="96"/>
      <c r="F3" s="96"/>
      <c r="G3" s="97"/>
      <c r="H3" s="6" t="s">
        <v>68</v>
      </c>
      <c r="I3" s="96"/>
      <c r="J3" s="96"/>
      <c r="K3" s="96"/>
      <c r="L3" s="96"/>
      <c r="M3" s="98"/>
      <c r="N3" s="37" t="s">
        <v>50</v>
      </c>
      <c r="O3" s="99" t="s">
        <v>59</v>
      </c>
      <c r="P3" s="99"/>
      <c r="Q3" s="100" t="s">
        <v>60</v>
      </c>
      <c r="R3" s="101"/>
      <c r="S3" s="102"/>
      <c r="T3" s="20"/>
    </row>
    <row r="4" spans="1:20" ht="12.75" customHeight="1" x14ac:dyDescent="0.25">
      <c r="A4" s="20"/>
      <c r="B4" s="7" t="s">
        <v>1</v>
      </c>
      <c r="C4" s="103" t="s">
        <v>167</v>
      </c>
      <c r="D4" s="103"/>
      <c r="E4" s="103"/>
      <c r="F4" s="103"/>
      <c r="G4" s="104"/>
      <c r="H4" s="7" t="s">
        <v>66</v>
      </c>
      <c r="I4" s="103"/>
      <c r="J4" s="103"/>
      <c r="K4" s="103"/>
      <c r="L4" s="103"/>
      <c r="M4" s="105"/>
      <c r="N4" s="12" t="s">
        <v>51</v>
      </c>
      <c r="O4" s="103">
        <v>3</v>
      </c>
      <c r="P4" s="103"/>
      <c r="Q4" s="106"/>
      <c r="R4" s="107"/>
      <c r="S4" s="108"/>
      <c r="T4" s="20"/>
    </row>
    <row r="5" spans="1:20" ht="12.75" customHeight="1" x14ac:dyDescent="0.25">
      <c r="A5" s="20"/>
      <c r="B5" s="7" t="s">
        <v>6</v>
      </c>
      <c r="C5" s="103" t="s">
        <v>179</v>
      </c>
      <c r="D5" s="103"/>
      <c r="E5" s="103"/>
      <c r="F5" s="103"/>
      <c r="G5" s="104"/>
      <c r="H5" s="7" t="s">
        <v>65</v>
      </c>
      <c r="I5" s="103"/>
      <c r="J5" s="103"/>
      <c r="K5" s="103"/>
      <c r="L5" s="103"/>
      <c r="M5" s="105"/>
      <c r="N5" s="12" t="s">
        <v>52</v>
      </c>
      <c r="O5" s="103">
        <v>1</v>
      </c>
      <c r="P5" s="103"/>
      <c r="Q5" s="109"/>
      <c r="R5" s="110"/>
      <c r="S5" s="111"/>
      <c r="T5" s="20"/>
    </row>
    <row r="6" spans="1:20" ht="12.75" customHeight="1" x14ac:dyDescent="0.25">
      <c r="A6" s="20"/>
      <c r="B6" s="7" t="s">
        <v>4</v>
      </c>
      <c r="C6" s="115" t="s">
        <v>178</v>
      </c>
      <c r="D6" s="103"/>
      <c r="E6" s="103"/>
      <c r="F6" s="103"/>
      <c r="G6" s="104"/>
      <c r="H6" s="7" t="s">
        <v>64</v>
      </c>
      <c r="I6" s="103"/>
      <c r="J6" s="103"/>
      <c r="K6" s="103"/>
      <c r="L6" s="103"/>
      <c r="M6" s="105"/>
      <c r="N6" s="12" t="s">
        <v>53</v>
      </c>
      <c r="O6" s="103">
        <v>0</v>
      </c>
      <c r="P6" s="103"/>
      <c r="Q6" s="112"/>
      <c r="R6" s="113"/>
      <c r="S6" s="114"/>
      <c r="T6" s="20"/>
    </row>
    <row r="7" spans="1:20" ht="12.75" customHeight="1" x14ac:dyDescent="0.25">
      <c r="A7" s="20"/>
      <c r="B7" s="7" t="s">
        <v>5</v>
      </c>
      <c r="C7" s="103" t="s">
        <v>168</v>
      </c>
      <c r="D7" s="103"/>
      <c r="E7" s="103"/>
      <c r="F7" s="103"/>
      <c r="G7" s="104"/>
      <c r="H7" s="7" t="s">
        <v>63</v>
      </c>
      <c r="I7" s="103"/>
      <c r="J7" s="103"/>
      <c r="K7" s="103"/>
      <c r="L7" s="103"/>
      <c r="M7" s="105"/>
      <c r="N7" s="12" t="s">
        <v>54</v>
      </c>
      <c r="O7" s="103">
        <v>1</v>
      </c>
      <c r="P7" s="103"/>
      <c r="Q7" s="106"/>
      <c r="R7" s="107"/>
      <c r="S7" s="108"/>
      <c r="T7" s="20"/>
    </row>
    <row r="8" spans="1:20" ht="12.75" customHeight="1" x14ac:dyDescent="0.25">
      <c r="A8" s="20"/>
      <c r="B8" s="7" t="s">
        <v>2</v>
      </c>
      <c r="C8" s="103" t="s">
        <v>173</v>
      </c>
      <c r="D8" s="103"/>
      <c r="E8" s="103"/>
      <c r="F8" s="103"/>
      <c r="G8" s="104"/>
      <c r="H8" s="122" t="s">
        <v>67</v>
      </c>
      <c r="I8" s="116"/>
      <c r="J8" s="116"/>
      <c r="K8" s="116"/>
      <c r="L8" s="116"/>
      <c r="M8" s="117"/>
      <c r="N8" s="12" t="s">
        <v>165</v>
      </c>
      <c r="O8" s="103">
        <v>3</v>
      </c>
      <c r="P8" s="103"/>
      <c r="Q8" s="109"/>
      <c r="R8" s="110"/>
      <c r="S8" s="111"/>
      <c r="T8" s="20"/>
    </row>
    <row r="9" spans="1:20" ht="12.75" customHeight="1" x14ac:dyDescent="0.25">
      <c r="A9" s="20"/>
      <c r="B9" s="7" t="s">
        <v>3</v>
      </c>
      <c r="C9" s="103" t="s">
        <v>186</v>
      </c>
      <c r="D9" s="103"/>
      <c r="E9" s="103"/>
      <c r="F9" s="103"/>
      <c r="G9" s="104"/>
      <c r="H9" s="129"/>
      <c r="I9" s="118"/>
      <c r="J9" s="118"/>
      <c r="K9" s="118"/>
      <c r="L9" s="118"/>
      <c r="M9" s="119"/>
      <c r="N9" s="12" t="s">
        <v>166</v>
      </c>
      <c r="O9" s="103">
        <v>1</v>
      </c>
      <c r="P9" s="103"/>
      <c r="Q9" s="109"/>
      <c r="R9" s="110"/>
      <c r="S9" s="111"/>
      <c r="T9" s="20"/>
    </row>
    <row r="10" spans="1:20" ht="12.75" customHeight="1" x14ac:dyDescent="0.25">
      <c r="A10" s="20"/>
      <c r="B10" s="122" t="s">
        <v>174</v>
      </c>
      <c r="C10" s="116"/>
      <c r="D10" s="116"/>
      <c r="E10" s="116"/>
      <c r="F10" s="116"/>
      <c r="G10" s="117"/>
      <c r="H10" s="130"/>
      <c r="I10" s="127"/>
      <c r="J10" s="127"/>
      <c r="K10" s="127"/>
      <c r="L10" s="127"/>
      <c r="M10" s="128"/>
      <c r="N10" s="12" t="s">
        <v>55</v>
      </c>
      <c r="O10" s="103">
        <v>0</v>
      </c>
      <c r="P10" s="103"/>
      <c r="Q10" s="109"/>
      <c r="R10" s="110"/>
      <c r="S10" s="111"/>
      <c r="T10" s="20"/>
    </row>
    <row r="11" spans="1:20" ht="12.75" customHeight="1" x14ac:dyDescent="0.25">
      <c r="A11" s="20"/>
      <c r="B11" s="129"/>
      <c r="C11" s="118"/>
      <c r="D11" s="118"/>
      <c r="E11" s="118"/>
      <c r="F11" s="118"/>
      <c r="G11" s="119"/>
      <c r="H11" s="122" t="s">
        <v>62</v>
      </c>
      <c r="I11" s="116"/>
      <c r="J11" s="116"/>
      <c r="K11" s="116"/>
      <c r="L11" s="116"/>
      <c r="M11" s="117"/>
      <c r="N11" s="12" t="s">
        <v>56</v>
      </c>
      <c r="O11" s="103">
        <v>1</v>
      </c>
      <c r="P11" s="103"/>
      <c r="Q11" s="109"/>
      <c r="R11" s="110"/>
      <c r="S11" s="111"/>
      <c r="T11" s="20"/>
    </row>
    <row r="12" spans="1:20" ht="12.75" customHeight="1" x14ac:dyDescent="0.25">
      <c r="A12" s="20"/>
      <c r="B12" s="130"/>
      <c r="C12" s="127"/>
      <c r="D12" s="127"/>
      <c r="E12" s="127"/>
      <c r="F12" s="127"/>
      <c r="G12" s="128"/>
      <c r="H12" s="130"/>
      <c r="I12" s="127"/>
      <c r="J12" s="127"/>
      <c r="K12" s="127"/>
      <c r="L12" s="127"/>
      <c r="M12" s="128"/>
      <c r="N12" s="12" t="s">
        <v>57</v>
      </c>
      <c r="O12" s="103">
        <v>2</v>
      </c>
      <c r="P12" s="103"/>
      <c r="Q12" s="109"/>
      <c r="R12" s="110"/>
      <c r="S12" s="111"/>
      <c r="T12" s="20"/>
    </row>
    <row r="13" spans="1:20" ht="12.75" customHeight="1" x14ac:dyDescent="0.3">
      <c r="A13" s="20"/>
      <c r="B13" s="122" t="s">
        <v>175</v>
      </c>
      <c r="C13" s="116"/>
      <c r="D13" s="116"/>
      <c r="E13" s="116"/>
      <c r="F13" s="116"/>
      <c r="G13" s="117"/>
      <c r="H13" s="122" t="s">
        <v>61</v>
      </c>
      <c r="I13" s="116"/>
      <c r="J13" s="116"/>
      <c r="K13" s="116"/>
      <c r="L13" s="116"/>
      <c r="M13" s="117"/>
      <c r="N13" s="12" t="s">
        <v>58</v>
      </c>
      <c r="O13" s="124" t="s">
        <v>172</v>
      </c>
      <c r="P13" s="103"/>
      <c r="Q13" s="112"/>
      <c r="R13" s="113"/>
      <c r="S13" s="114"/>
      <c r="T13" s="20"/>
    </row>
    <row r="14" spans="1:20" ht="12.75" customHeight="1" thickBot="1" x14ac:dyDescent="0.3">
      <c r="A14" s="20"/>
      <c r="B14" s="123"/>
      <c r="C14" s="120"/>
      <c r="D14" s="120"/>
      <c r="E14" s="120"/>
      <c r="F14" s="120"/>
      <c r="G14" s="121"/>
      <c r="H14" s="123"/>
      <c r="I14" s="120"/>
      <c r="J14" s="120"/>
      <c r="K14" s="120"/>
      <c r="L14" s="120"/>
      <c r="M14" s="121"/>
      <c r="N14" s="125"/>
      <c r="O14" s="125"/>
      <c r="P14" s="125"/>
      <c r="Q14" s="125"/>
      <c r="R14" s="125"/>
      <c r="S14" s="126"/>
      <c r="T14" s="20"/>
    </row>
    <row r="15" spans="1:20" ht="12.75" customHeight="1" x14ac:dyDescent="0.25">
      <c r="A15" s="20"/>
      <c r="B15" s="33" t="s">
        <v>7</v>
      </c>
      <c r="C15" s="18"/>
      <c r="D15" s="13" t="s">
        <v>21</v>
      </c>
      <c r="E15" s="13" t="s">
        <v>22</v>
      </c>
      <c r="F15" s="13" t="s">
        <v>23</v>
      </c>
      <c r="G15" s="14" t="s">
        <v>24</v>
      </c>
      <c r="H15" s="33" t="s">
        <v>7</v>
      </c>
      <c r="I15" s="13"/>
      <c r="J15" s="13" t="s">
        <v>21</v>
      </c>
      <c r="K15" s="13" t="s">
        <v>22</v>
      </c>
      <c r="L15" s="13" t="s">
        <v>23</v>
      </c>
      <c r="M15" s="14" t="s">
        <v>24</v>
      </c>
      <c r="N15" s="38" t="s">
        <v>7</v>
      </c>
      <c r="O15" s="15"/>
      <c r="P15" s="13" t="s">
        <v>21</v>
      </c>
      <c r="Q15" s="13" t="s">
        <v>22</v>
      </c>
      <c r="R15" s="13" t="s">
        <v>23</v>
      </c>
      <c r="S15" s="14" t="s">
        <v>24</v>
      </c>
      <c r="T15" s="20"/>
    </row>
    <row r="16" spans="1:20" ht="12.75" customHeight="1" x14ac:dyDescent="0.25">
      <c r="A16" s="20"/>
      <c r="B16" s="34" t="s">
        <v>69</v>
      </c>
      <c r="C16" s="3">
        <v>5</v>
      </c>
      <c r="D16" s="3"/>
      <c r="E16" s="3"/>
      <c r="F16" s="3"/>
      <c r="G16" s="48"/>
      <c r="H16" s="35" t="s">
        <v>98</v>
      </c>
      <c r="I16" s="3"/>
      <c r="J16" s="1"/>
      <c r="K16" s="1"/>
      <c r="L16" s="1"/>
      <c r="M16" s="47"/>
      <c r="N16" s="39" t="s">
        <v>126</v>
      </c>
      <c r="O16" s="4"/>
      <c r="P16" s="3"/>
      <c r="Q16" s="3"/>
      <c r="R16" s="3"/>
      <c r="S16" s="48"/>
      <c r="T16" s="20"/>
    </row>
    <row r="17" spans="1:20" ht="12.75" customHeight="1" x14ac:dyDescent="0.25">
      <c r="A17" s="20"/>
      <c r="B17" s="35" t="s">
        <v>70</v>
      </c>
      <c r="C17" s="3">
        <v>1</v>
      </c>
      <c r="D17" s="3"/>
      <c r="E17" s="3"/>
      <c r="F17" s="3"/>
      <c r="G17" s="48"/>
      <c r="H17" s="35" t="s">
        <v>99</v>
      </c>
      <c r="I17" s="3">
        <v>3</v>
      </c>
      <c r="J17" s="3"/>
      <c r="K17" s="3"/>
      <c r="L17" s="3"/>
      <c r="M17" s="48"/>
      <c r="N17" s="39" t="s">
        <v>40</v>
      </c>
      <c r="O17" s="4">
        <v>10</v>
      </c>
      <c r="P17" s="3"/>
      <c r="Q17" s="3"/>
      <c r="R17" s="3"/>
      <c r="S17" s="48"/>
      <c r="T17" s="20"/>
    </row>
    <row r="18" spans="1:20" ht="12.75" customHeight="1" x14ac:dyDescent="0.25">
      <c r="A18" s="20"/>
      <c r="B18" s="35" t="s">
        <v>71</v>
      </c>
      <c r="C18" s="3">
        <v>3</v>
      </c>
      <c r="D18" s="3"/>
      <c r="E18" s="3"/>
      <c r="F18" s="3"/>
      <c r="G18" s="48"/>
      <c r="H18" s="35" t="s">
        <v>100</v>
      </c>
      <c r="I18" s="3">
        <v>3</v>
      </c>
      <c r="J18" s="3"/>
      <c r="K18" s="3"/>
      <c r="L18" s="3" t="s">
        <v>171</v>
      </c>
      <c r="M18" s="48" t="s">
        <v>171</v>
      </c>
      <c r="N18" s="39" t="s">
        <v>129</v>
      </c>
      <c r="O18" s="4">
        <v>15</v>
      </c>
      <c r="P18" s="3"/>
      <c r="Q18" s="3"/>
      <c r="R18" s="3"/>
      <c r="S18" s="48"/>
      <c r="T18" s="20"/>
    </row>
    <row r="19" spans="1:20" ht="12.75" customHeight="1" x14ac:dyDescent="0.25">
      <c r="A19" s="20"/>
      <c r="B19" s="34" t="s">
        <v>8</v>
      </c>
      <c r="C19" s="3"/>
      <c r="D19" s="3"/>
      <c r="E19" s="3"/>
      <c r="F19" s="3"/>
      <c r="G19" s="48"/>
      <c r="H19" s="35" t="s">
        <v>101</v>
      </c>
      <c r="I19" s="3">
        <v>5</v>
      </c>
      <c r="J19" s="3"/>
      <c r="K19" s="3"/>
      <c r="L19" s="3" t="s">
        <v>170</v>
      </c>
      <c r="M19" s="48" t="s">
        <v>170</v>
      </c>
      <c r="N19" s="39" t="s">
        <v>130</v>
      </c>
      <c r="O19" s="4">
        <v>5</v>
      </c>
      <c r="P19" s="3"/>
      <c r="Q19" s="3"/>
      <c r="R19" s="3"/>
      <c r="S19" s="48"/>
      <c r="T19" s="20"/>
    </row>
    <row r="20" spans="1:20" ht="12.75" customHeight="1" x14ac:dyDescent="0.25">
      <c r="A20" s="20"/>
      <c r="B20" s="35" t="s">
        <v>72</v>
      </c>
      <c r="C20" s="3">
        <v>1</v>
      </c>
      <c r="D20" s="3">
        <v>1</v>
      </c>
      <c r="E20" s="3"/>
      <c r="F20" s="3" t="s">
        <v>170</v>
      </c>
      <c r="G20" s="48" t="s">
        <v>170</v>
      </c>
      <c r="H20" s="35" t="s">
        <v>102</v>
      </c>
      <c r="I20" s="3">
        <v>6</v>
      </c>
      <c r="J20" s="3"/>
      <c r="K20" s="3"/>
      <c r="L20" s="3"/>
      <c r="M20" s="48"/>
      <c r="N20" s="39" t="s">
        <v>131</v>
      </c>
      <c r="O20" s="4">
        <v>2</v>
      </c>
      <c r="P20" s="3" t="s">
        <v>171</v>
      </c>
      <c r="Q20" s="3" t="s">
        <v>170</v>
      </c>
      <c r="R20" s="3" t="s">
        <v>171</v>
      </c>
      <c r="S20" s="48" t="s">
        <v>171</v>
      </c>
      <c r="T20" s="20"/>
    </row>
    <row r="21" spans="1:20" ht="12.75" customHeight="1" x14ac:dyDescent="0.25">
      <c r="A21" s="20"/>
      <c r="B21" s="35" t="s">
        <v>73</v>
      </c>
      <c r="C21" s="3">
        <v>3</v>
      </c>
      <c r="D21" s="3"/>
      <c r="E21" s="3"/>
      <c r="F21" s="3"/>
      <c r="G21" s="48"/>
      <c r="H21" s="35" t="s">
        <v>103</v>
      </c>
      <c r="I21" s="3">
        <v>7</v>
      </c>
      <c r="J21" s="3"/>
      <c r="K21" s="3"/>
      <c r="L21" s="3"/>
      <c r="M21" s="48"/>
      <c r="N21" s="39" t="s">
        <v>132</v>
      </c>
      <c r="O21" s="4">
        <v>1</v>
      </c>
      <c r="P21" s="3"/>
      <c r="Q21" s="3"/>
      <c r="R21" s="3"/>
      <c r="S21" s="48"/>
      <c r="T21" s="20"/>
    </row>
    <row r="22" spans="1:20" ht="12.75" customHeight="1" x14ac:dyDescent="0.25">
      <c r="A22" s="20"/>
      <c r="B22" s="34" t="s">
        <v>9</v>
      </c>
      <c r="C22" s="3"/>
      <c r="D22" s="3"/>
      <c r="E22" s="3"/>
      <c r="F22" s="3"/>
      <c r="G22" s="48"/>
      <c r="H22" s="35" t="s">
        <v>104</v>
      </c>
      <c r="I22" s="3">
        <v>3</v>
      </c>
      <c r="J22" s="3"/>
      <c r="K22" s="3"/>
      <c r="L22" s="3"/>
      <c r="M22" s="48"/>
      <c r="N22" s="39" t="s">
        <v>133</v>
      </c>
      <c r="O22" s="4">
        <v>10</v>
      </c>
      <c r="P22" s="3"/>
      <c r="Q22" s="3"/>
      <c r="R22" s="3"/>
      <c r="S22" s="48"/>
      <c r="T22" s="20"/>
    </row>
    <row r="23" spans="1:20" ht="12.75" customHeight="1" x14ac:dyDescent="0.25">
      <c r="A23" s="20"/>
      <c r="B23" s="35" t="s">
        <v>10</v>
      </c>
      <c r="C23" s="3">
        <v>13</v>
      </c>
      <c r="D23" s="3"/>
      <c r="E23" s="3"/>
      <c r="F23" s="3"/>
      <c r="G23" s="48"/>
      <c r="H23" s="35" t="s">
        <v>105</v>
      </c>
      <c r="I23" s="3">
        <v>3</v>
      </c>
      <c r="J23" s="3"/>
      <c r="K23" s="3"/>
      <c r="L23" s="3"/>
      <c r="M23" s="48"/>
      <c r="N23" s="39" t="s">
        <v>134</v>
      </c>
      <c r="O23" s="4">
        <v>6</v>
      </c>
      <c r="P23" s="3"/>
      <c r="Q23" s="3"/>
      <c r="R23" s="3"/>
      <c r="S23" s="48"/>
      <c r="T23" s="20"/>
    </row>
    <row r="24" spans="1:20" ht="12.75" customHeight="1" x14ac:dyDescent="0.25">
      <c r="A24" s="20"/>
      <c r="B24" s="35" t="s">
        <v>74</v>
      </c>
      <c r="C24" s="3">
        <v>3</v>
      </c>
      <c r="D24" s="3" t="s">
        <v>170</v>
      </c>
      <c r="E24" s="3">
        <v>1</v>
      </c>
      <c r="F24" s="3"/>
      <c r="G24" s="48" t="s">
        <v>170</v>
      </c>
      <c r="H24" s="35" t="s">
        <v>106</v>
      </c>
      <c r="I24" s="3">
        <v>4</v>
      </c>
      <c r="J24" s="3"/>
      <c r="K24" s="3"/>
      <c r="L24" s="3"/>
      <c r="M24" s="48"/>
      <c r="N24" s="39" t="s">
        <v>135</v>
      </c>
      <c r="O24" s="4">
        <v>3</v>
      </c>
      <c r="P24" s="3"/>
      <c r="Q24" s="3"/>
      <c r="R24" s="3"/>
      <c r="S24" s="48"/>
      <c r="T24" s="20"/>
    </row>
    <row r="25" spans="1:20" ht="12.75" customHeight="1" x14ac:dyDescent="0.25">
      <c r="A25" s="20"/>
      <c r="B25" s="35" t="s">
        <v>75</v>
      </c>
      <c r="C25" s="3">
        <v>8</v>
      </c>
      <c r="D25" s="3"/>
      <c r="E25" s="3"/>
      <c r="F25" s="3"/>
      <c r="G25" s="48"/>
      <c r="H25" s="35" t="s">
        <v>107</v>
      </c>
      <c r="I25" s="3">
        <v>5</v>
      </c>
      <c r="J25" s="3">
        <v>1</v>
      </c>
      <c r="K25" s="3">
        <v>1</v>
      </c>
      <c r="L25" s="3"/>
      <c r="M25" s="48" t="s">
        <v>170</v>
      </c>
      <c r="N25" s="39" t="s">
        <v>136</v>
      </c>
      <c r="O25" s="4">
        <v>1</v>
      </c>
      <c r="P25" s="3"/>
      <c r="Q25" s="3"/>
      <c r="R25" s="3"/>
      <c r="S25" s="48"/>
      <c r="T25" s="20"/>
    </row>
    <row r="26" spans="1:20" ht="12.75" customHeight="1" x14ac:dyDescent="0.25">
      <c r="A26" s="20"/>
      <c r="B26" s="35" t="s">
        <v>76</v>
      </c>
      <c r="C26" s="3">
        <v>10</v>
      </c>
      <c r="D26" s="3"/>
      <c r="E26" s="3"/>
      <c r="F26" s="3"/>
      <c r="G26" s="48"/>
      <c r="H26" s="34" t="s">
        <v>49</v>
      </c>
      <c r="I26" s="3"/>
      <c r="J26" s="3"/>
      <c r="K26" s="3"/>
      <c r="L26" s="3"/>
      <c r="M26" s="48"/>
      <c r="N26" s="39" t="s">
        <v>137</v>
      </c>
      <c r="O26" s="4">
        <v>1</v>
      </c>
      <c r="P26" s="3"/>
      <c r="Q26" s="3"/>
      <c r="R26" s="3"/>
      <c r="S26" s="48"/>
      <c r="T26" s="20"/>
    </row>
    <row r="27" spans="1:20" ht="12.75" customHeight="1" x14ac:dyDescent="0.25">
      <c r="A27" s="20"/>
      <c r="B27" s="35" t="s">
        <v>77</v>
      </c>
      <c r="C27" s="3">
        <v>8</v>
      </c>
      <c r="D27" s="3"/>
      <c r="E27" s="3"/>
      <c r="F27" s="3"/>
      <c r="G27" s="48"/>
      <c r="H27" s="35" t="s">
        <v>108</v>
      </c>
      <c r="I27" s="3">
        <v>8</v>
      </c>
      <c r="J27" s="3"/>
      <c r="K27" s="3"/>
      <c r="L27" s="3"/>
      <c r="M27" s="48"/>
      <c r="N27" s="39" t="s">
        <v>138</v>
      </c>
      <c r="O27" s="4">
        <v>5</v>
      </c>
      <c r="P27" s="3" t="s">
        <v>171</v>
      </c>
      <c r="Q27" s="3" t="s">
        <v>171</v>
      </c>
      <c r="R27" s="3" t="s">
        <v>170</v>
      </c>
      <c r="S27" s="48" t="s">
        <v>171</v>
      </c>
      <c r="T27" s="20"/>
    </row>
    <row r="28" spans="1:20" ht="12.75" customHeight="1" x14ac:dyDescent="0.25">
      <c r="A28" s="20"/>
      <c r="B28" s="35" t="s">
        <v>78</v>
      </c>
      <c r="C28" s="3"/>
      <c r="D28" s="3"/>
      <c r="E28" s="3"/>
      <c r="F28" s="3"/>
      <c r="G28" s="48"/>
      <c r="H28" s="35" t="s">
        <v>109</v>
      </c>
      <c r="I28" s="3">
        <v>6</v>
      </c>
      <c r="J28" s="3"/>
      <c r="K28" s="3"/>
      <c r="L28" s="3"/>
      <c r="M28" s="48"/>
      <c r="N28" s="39" t="s">
        <v>139</v>
      </c>
      <c r="O28" s="4">
        <v>1</v>
      </c>
      <c r="P28" s="3"/>
      <c r="Q28" s="3"/>
      <c r="R28" s="3"/>
      <c r="S28" s="48"/>
      <c r="T28" s="20"/>
    </row>
    <row r="29" spans="1:20" ht="12.75" customHeight="1" x14ac:dyDescent="0.25">
      <c r="A29" s="20"/>
      <c r="B29" s="35" t="s">
        <v>11</v>
      </c>
      <c r="C29" s="3">
        <v>14</v>
      </c>
      <c r="D29" s="3"/>
      <c r="E29" s="3"/>
      <c r="F29" s="3"/>
      <c r="G29" s="48"/>
      <c r="H29" s="35" t="s">
        <v>110</v>
      </c>
      <c r="I29" s="3"/>
      <c r="J29" s="3"/>
      <c r="K29" s="3"/>
      <c r="L29" s="3"/>
      <c r="M29" s="48"/>
      <c r="N29" s="39" t="s">
        <v>140</v>
      </c>
      <c r="O29" s="4">
        <v>5</v>
      </c>
      <c r="P29" s="3"/>
      <c r="Q29" s="3"/>
      <c r="R29" s="3"/>
      <c r="S29" s="48"/>
      <c r="T29" s="20"/>
    </row>
    <row r="30" spans="1:20" ht="12.75" customHeight="1" x14ac:dyDescent="0.25">
      <c r="A30" s="20"/>
      <c r="B30" s="35" t="s">
        <v>12</v>
      </c>
      <c r="C30" s="3">
        <v>12</v>
      </c>
      <c r="D30" s="3"/>
      <c r="E30" s="3"/>
      <c r="F30" s="3"/>
      <c r="G30" s="48"/>
      <c r="H30" s="35" t="s">
        <v>25</v>
      </c>
      <c r="I30" s="3">
        <v>10</v>
      </c>
      <c r="J30" s="3"/>
      <c r="K30" s="3"/>
      <c r="L30" s="3"/>
      <c r="M30" s="48"/>
      <c r="N30" s="39" t="s">
        <v>141</v>
      </c>
      <c r="O30" s="4">
        <v>5</v>
      </c>
      <c r="P30" s="3"/>
      <c r="Q30" s="3"/>
      <c r="R30" s="3"/>
      <c r="S30" s="48"/>
      <c r="T30" s="20"/>
    </row>
    <row r="31" spans="1:20" ht="12.75" customHeight="1" x14ac:dyDescent="0.25">
      <c r="A31" s="20"/>
      <c r="B31" s="35" t="s">
        <v>79</v>
      </c>
      <c r="C31" s="3"/>
      <c r="D31" s="3"/>
      <c r="E31" s="3"/>
      <c r="F31" s="3"/>
      <c r="G31" s="48"/>
      <c r="H31" s="35" t="s">
        <v>26</v>
      </c>
      <c r="I31" s="3">
        <v>8</v>
      </c>
      <c r="J31" s="3"/>
      <c r="K31" s="3"/>
      <c r="L31" s="3"/>
      <c r="M31" s="48"/>
      <c r="N31" s="39" t="s">
        <v>127</v>
      </c>
      <c r="O31" s="4"/>
      <c r="P31" s="3"/>
      <c r="Q31" s="3"/>
      <c r="R31" s="3"/>
      <c r="S31" s="48"/>
      <c r="T31" s="20"/>
    </row>
    <row r="32" spans="1:20" ht="12.75" customHeight="1" x14ac:dyDescent="0.25">
      <c r="A32" s="20"/>
      <c r="B32" s="35" t="s">
        <v>13</v>
      </c>
      <c r="C32" s="3">
        <v>4</v>
      </c>
      <c r="D32" s="3"/>
      <c r="E32" s="3"/>
      <c r="F32" s="3"/>
      <c r="G32" s="48"/>
      <c r="H32" s="35" t="s">
        <v>27</v>
      </c>
      <c r="I32" s="3">
        <v>4</v>
      </c>
      <c r="J32" s="3"/>
      <c r="K32" s="3"/>
      <c r="L32" s="3"/>
      <c r="M32" s="48"/>
      <c r="N32" s="39" t="s">
        <v>142</v>
      </c>
      <c r="O32" s="4">
        <v>6</v>
      </c>
      <c r="P32" s="3" t="s">
        <v>170</v>
      </c>
      <c r="Q32" s="3"/>
      <c r="R32" s="3"/>
      <c r="S32" s="48" t="s">
        <v>170</v>
      </c>
      <c r="T32" s="20"/>
    </row>
    <row r="33" spans="1:20" ht="12.75" customHeight="1" x14ac:dyDescent="0.25">
      <c r="A33" s="20"/>
      <c r="B33" s="35" t="s">
        <v>14</v>
      </c>
      <c r="C33" s="3">
        <v>6</v>
      </c>
      <c r="D33" s="3" t="s">
        <v>171</v>
      </c>
      <c r="E33" s="3" t="s">
        <v>171</v>
      </c>
      <c r="F33" s="3" t="s">
        <v>171</v>
      </c>
      <c r="G33" s="48" t="s">
        <v>171</v>
      </c>
      <c r="H33" s="35" t="s">
        <v>28</v>
      </c>
      <c r="I33" s="3">
        <v>6</v>
      </c>
      <c r="J33" s="3"/>
      <c r="K33" s="3"/>
      <c r="L33" s="3"/>
      <c r="M33" s="48"/>
      <c r="N33" s="39" t="s">
        <v>41</v>
      </c>
      <c r="O33" s="4">
        <v>3</v>
      </c>
      <c r="P33" s="3"/>
      <c r="Q33" s="3"/>
      <c r="R33" s="3"/>
      <c r="S33" s="48"/>
      <c r="T33" s="20"/>
    </row>
    <row r="34" spans="1:20" ht="12.75" customHeight="1" x14ac:dyDescent="0.25">
      <c r="A34" s="20"/>
      <c r="B34" s="35" t="s">
        <v>15</v>
      </c>
      <c r="C34" s="3">
        <v>12</v>
      </c>
      <c r="D34" s="3"/>
      <c r="E34" s="3"/>
      <c r="F34" s="3"/>
      <c r="G34" s="48"/>
      <c r="H34" s="35" t="s">
        <v>29</v>
      </c>
      <c r="I34" s="3">
        <v>12</v>
      </c>
      <c r="J34" s="3"/>
      <c r="K34" s="3"/>
      <c r="L34" s="3"/>
      <c r="M34" s="48"/>
      <c r="N34" s="39" t="s">
        <v>42</v>
      </c>
      <c r="O34" s="4">
        <v>3</v>
      </c>
      <c r="P34" s="3"/>
      <c r="Q34" s="3"/>
      <c r="R34" s="3"/>
      <c r="S34" s="48"/>
      <c r="T34" s="20"/>
    </row>
    <row r="35" spans="1:20" ht="12.75" customHeight="1" x14ac:dyDescent="0.25">
      <c r="A35" s="20"/>
      <c r="B35" s="35" t="s">
        <v>81</v>
      </c>
      <c r="C35" s="3">
        <v>6</v>
      </c>
      <c r="D35" s="3" t="s">
        <v>170</v>
      </c>
      <c r="E35" s="3" t="s">
        <v>170</v>
      </c>
      <c r="F35" s="3"/>
      <c r="G35" s="48" t="s">
        <v>170</v>
      </c>
      <c r="H35" s="35" t="s">
        <v>30</v>
      </c>
      <c r="I35" s="3">
        <v>10</v>
      </c>
      <c r="J35" s="3"/>
      <c r="K35" s="3"/>
      <c r="L35" s="3"/>
      <c r="M35" s="48"/>
      <c r="N35" s="39" t="s">
        <v>143</v>
      </c>
      <c r="O35" s="4">
        <v>3</v>
      </c>
      <c r="P35" s="3"/>
      <c r="Q35" s="3"/>
      <c r="R35" s="3"/>
      <c r="S35" s="48"/>
      <c r="T35" s="20"/>
    </row>
    <row r="36" spans="1:20" ht="12.75" customHeight="1" x14ac:dyDescent="0.25">
      <c r="A36" s="20"/>
      <c r="B36" s="35" t="s">
        <v>16</v>
      </c>
      <c r="C36" s="3">
        <v>15</v>
      </c>
      <c r="D36" s="3"/>
      <c r="E36" s="3"/>
      <c r="F36" s="3"/>
      <c r="G36" s="48"/>
      <c r="H36" s="35" t="s">
        <v>31</v>
      </c>
      <c r="I36" s="3">
        <v>12</v>
      </c>
      <c r="J36" s="3"/>
      <c r="K36" s="3"/>
      <c r="L36" s="3"/>
      <c r="M36" s="48"/>
      <c r="N36" s="39" t="s">
        <v>144</v>
      </c>
      <c r="O36" s="4">
        <v>3</v>
      </c>
      <c r="P36" s="3"/>
      <c r="Q36" s="3"/>
      <c r="R36" s="3"/>
      <c r="S36" s="48"/>
      <c r="T36" s="20"/>
    </row>
    <row r="37" spans="1:20" ht="12.75" customHeight="1" x14ac:dyDescent="0.25">
      <c r="A37" s="20"/>
      <c r="B37" s="35" t="s">
        <v>82</v>
      </c>
      <c r="C37" s="3">
        <v>13</v>
      </c>
      <c r="D37" s="3"/>
      <c r="E37" s="3"/>
      <c r="F37" s="3"/>
      <c r="G37" s="48"/>
      <c r="H37" s="35" t="s">
        <v>32</v>
      </c>
      <c r="I37" s="3">
        <v>8</v>
      </c>
      <c r="J37" s="3"/>
      <c r="K37" s="3"/>
      <c r="L37" s="3"/>
      <c r="M37" s="48"/>
      <c r="N37" s="39" t="s">
        <v>145</v>
      </c>
      <c r="O37" s="4">
        <v>3</v>
      </c>
      <c r="P37" s="3"/>
      <c r="Q37" s="3"/>
      <c r="R37" s="3"/>
      <c r="S37" s="48"/>
      <c r="T37" s="20"/>
    </row>
    <row r="38" spans="1:20" ht="12.75" customHeight="1" x14ac:dyDescent="0.25">
      <c r="A38" s="20"/>
      <c r="B38" s="35" t="s">
        <v>83</v>
      </c>
      <c r="C38" s="3">
        <v>9</v>
      </c>
      <c r="D38" s="3"/>
      <c r="E38" s="3"/>
      <c r="F38" s="3"/>
      <c r="G38" s="48"/>
      <c r="H38" s="34" t="s">
        <v>33</v>
      </c>
      <c r="I38" s="3"/>
      <c r="J38" s="3"/>
      <c r="K38" s="3"/>
      <c r="L38" s="3"/>
      <c r="M38" s="48"/>
      <c r="N38" s="39" t="s">
        <v>146</v>
      </c>
      <c r="O38" s="4">
        <v>3</v>
      </c>
      <c r="P38" s="3"/>
      <c r="Q38" s="3"/>
      <c r="R38" s="3"/>
      <c r="S38" s="48"/>
      <c r="T38" s="20"/>
    </row>
    <row r="39" spans="1:20" ht="12.75" customHeight="1" x14ac:dyDescent="0.25">
      <c r="A39" s="20"/>
      <c r="B39" s="35" t="s">
        <v>84</v>
      </c>
      <c r="C39" s="3">
        <v>15</v>
      </c>
      <c r="D39" s="3"/>
      <c r="E39" s="3"/>
      <c r="F39" s="3"/>
      <c r="G39" s="48"/>
      <c r="H39" s="35" t="s">
        <v>111</v>
      </c>
      <c r="I39" s="3">
        <v>13</v>
      </c>
      <c r="J39" s="3"/>
      <c r="K39" s="3"/>
      <c r="L39" s="3"/>
      <c r="M39" s="48"/>
      <c r="N39" s="39" t="s">
        <v>147</v>
      </c>
      <c r="O39" s="4">
        <v>5</v>
      </c>
      <c r="P39" s="3"/>
      <c r="Q39" s="3"/>
      <c r="R39" s="3"/>
      <c r="S39" s="48"/>
      <c r="T39" s="20"/>
    </row>
    <row r="40" spans="1:20" ht="12.75" customHeight="1" x14ac:dyDescent="0.25">
      <c r="A40" s="20"/>
      <c r="B40" s="35" t="s">
        <v>85</v>
      </c>
      <c r="C40" s="3">
        <v>10</v>
      </c>
      <c r="D40" s="3"/>
      <c r="E40" s="3"/>
      <c r="F40" s="3"/>
      <c r="G40" s="48"/>
      <c r="H40" s="35" t="s">
        <v>112</v>
      </c>
      <c r="I40" s="3">
        <v>11</v>
      </c>
      <c r="J40" s="3"/>
      <c r="K40" s="3"/>
      <c r="L40" s="3"/>
      <c r="M40" s="48"/>
      <c r="N40" s="39" t="s">
        <v>128</v>
      </c>
      <c r="O40" s="4"/>
      <c r="P40" s="3"/>
      <c r="Q40" s="3"/>
      <c r="R40" s="3"/>
      <c r="S40" s="48"/>
      <c r="T40" s="20"/>
    </row>
    <row r="41" spans="1:20" ht="12.75" customHeight="1" x14ac:dyDescent="0.25">
      <c r="A41" s="20"/>
      <c r="B41" s="35" t="s">
        <v>86</v>
      </c>
      <c r="C41" s="3">
        <v>15</v>
      </c>
      <c r="D41" s="3"/>
      <c r="E41" s="3"/>
      <c r="F41" s="3"/>
      <c r="G41" s="48"/>
      <c r="H41" s="35" t="s">
        <v>115</v>
      </c>
      <c r="I41" s="3">
        <v>11</v>
      </c>
      <c r="J41" s="3"/>
      <c r="K41" s="3"/>
      <c r="L41" s="3"/>
      <c r="M41" s="48"/>
      <c r="N41" s="39" t="s">
        <v>43</v>
      </c>
      <c r="O41" s="4">
        <v>5</v>
      </c>
      <c r="P41" s="3"/>
      <c r="Q41" s="3"/>
      <c r="R41" s="3"/>
      <c r="S41" s="48"/>
      <c r="T41" s="20"/>
    </row>
    <row r="42" spans="1:20" ht="12.75" customHeight="1" x14ac:dyDescent="0.25">
      <c r="A42" s="20"/>
      <c r="B42" s="35" t="s">
        <v>87</v>
      </c>
      <c r="C42" s="3">
        <v>12</v>
      </c>
      <c r="D42" s="3"/>
      <c r="E42" s="3"/>
      <c r="F42" s="3"/>
      <c r="G42" s="48"/>
      <c r="H42" s="35" t="s">
        <v>34</v>
      </c>
      <c r="I42" s="3">
        <v>6</v>
      </c>
      <c r="J42" s="3"/>
      <c r="K42" s="3"/>
      <c r="L42" s="3"/>
      <c r="M42" s="48"/>
      <c r="N42" s="39" t="s">
        <v>148</v>
      </c>
      <c r="O42" s="4">
        <v>3</v>
      </c>
      <c r="P42" s="3"/>
      <c r="Q42" s="3"/>
      <c r="R42" s="3"/>
      <c r="S42" s="48"/>
      <c r="T42" s="20"/>
    </row>
    <row r="43" spans="1:20" ht="12.75" customHeight="1" thickBot="1" x14ac:dyDescent="0.3">
      <c r="A43" s="20"/>
      <c r="B43" s="35" t="s">
        <v>88</v>
      </c>
      <c r="C43" s="3">
        <v>9</v>
      </c>
      <c r="D43" s="3"/>
      <c r="E43" s="3"/>
      <c r="F43" s="3"/>
      <c r="G43" s="48"/>
      <c r="H43" s="35" t="s">
        <v>116</v>
      </c>
      <c r="I43" s="3">
        <v>15</v>
      </c>
      <c r="J43" s="3"/>
      <c r="K43" s="3"/>
      <c r="L43" s="3"/>
      <c r="M43" s="48"/>
      <c r="N43" s="40" t="s">
        <v>149</v>
      </c>
      <c r="O43" s="5">
        <v>6</v>
      </c>
      <c r="P43" s="45"/>
      <c r="Q43" s="45"/>
      <c r="R43" s="45"/>
      <c r="S43" s="53"/>
      <c r="T43" s="20"/>
    </row>
    <row r="44" spans="1:20" ht="12.75" customHeight="1" x14ac:dyDescent="0.25">
      <c r="A44" s="20"/>
      <c r="B44" s="35" t="s">
        <v>80</v>
      </c>
      <c r="C44" s="3"/>
      <c r="D44" s="3"/>
      <c r="E44" s="3"/>
      <c r="F44" s="3"/>
      <c r="G44" s="48"/>
      <c r="H44" s="35" t="s">
        <v>35</v>
      </c>
      <c r="I44" s="3">
        <v>10</v>
      </c>
      <c r="J44" s="3"/>
      <c r="K44" s="3"/>
      <c r="L44" s="3"/>
      <c r="M44" s="54"/>
      <c r="N44" s="41" t="s">
        <v>46</v>
      </c>
      <c r="O44" s="31"/>
      <c r="P44" s="55"/>
      <c r="Q44" s="55"/>
      <c r="R44" s="55"/>
      <c r="S44" s="50">
        <f>C20+C24+C33+C35+C48+C55+I18+I19+I25+I52+O20+O27+O32</f>
        <v>55</v>
      </c>
      <c r="T44" s="20"/>
    </row>
    <row r="45" spans="1:20" ht="12.75" customHeight="1" x14ac:dyDescent="0.25">
      <c r="A45" s="20"/>
      <c r="B45" s="35" t="s">
        <v>89</v>
      </c>
      <c r="C45" s="3">
        <v>10</v>
      </c>
      <c r="D45" s="3"/>
      <c r="E45" s="3"/>
      <c r="F45" s="3"/>
      <c r="G45" s="48"/>
      <c r="H45" s="35" t="s">
        <v>36</v>
      </c>
      <c r="I45" s="3">
        <v>6</v>
      </c>
      <c r="J45" s="3"/>
      <c r="K45" s="3"/>
      <c r="L45" s="3"/>
      <c r="M45" s="54"/>
      <c r="N45" s="42" t="s">
        <v>47</v>
      </c>
      <c r="O45" s="30"/>
      <c r="P45" s="4"/>
      <c r="Q45" s="4"/>
      <c r="R45" s="4"/>
      <c r="S45" s="51">
        <f>COUNTA(G16:G57,M16:M57,S16:S43)</f>
        <v>13</v>
      </c>
      <c r="T45" s="20"/>
    </row>
    <row r="46" spans="1:20" ht="12.75" customHeight="1" thickBot="1" x14ac:dyDescent="0.3">
      <c r="A46" s="20"/>
      <c r="B46" s="35" t="s">
        <v>17</v>
      </c>
      <c r="C46" s="3">
        <v>10</v>
      </c>
      <c r="D46" s="3"/>
      <c r="E46" s="3"/>
      <c r="F46" s="3"/>
      <c r="G46" s="48"/>
      <c r="H46" s="35" t="s">
        <v>117</v>
      </c>
      <c r="I46" s="3">
        <v>11</v>
      </c>
      <c r="J46" s="3"/>
      <c r="K46" s="3"/>
      <c r="L46" s="3"/>
      <c r="M46" s="54"/>
      <c r="N46" s="43" t="s">
        <v>48</v>
      </c>
      <c r="O46" s="32"/>
      <c r="P46" s="56"/>
      <c r="Q46" s="56"/>
      <c r="R46" s="56"/>
      <c r="S46" s="52">
        <f>S44/S45</f>
        <v>4.2307692307692308</v>
      </c>
      <c r="T46" s="20"/>
    </row>
    <row r="47" spans="1:20" ht="12.75" customHeight="1" x14ac:dyDescent="0.25">
      <c r="A47" s="20"/>
      <c r="B47" s="35" t="s">
        <v>90</v>
      </c>
      <c r="C47" s="3">
        <v>8</v>
      </c>
      <c r="D47" s="3"/>
      <c r="E47" s="3"/>
      <c r="F47" s="3"/>
      <c r="G47" s="48"/>
      <c r="H47" s="35" t="s">
        <v>37</v>
      </c>
      <c r="I47" s="3">
        <v>10</v>
      </c>
      <c r="J47" s="3"/>
      <c r="K47" s="3"/>
      <c r="L47" s="3"/>
      <c r="M47" s="48"/>
      <c r="N47" s="118" t="s">
        <v>44</v>
      </c>
      <c r="O47" s="118"/>
      <c r="P47" s="118"/>
      <c r="Q47" s="118"/>
      <c r="R47" s="118"/>
      <c r="S47" s="119"/>
      <c r="T47" s="20"/>
    </row>
    <row r="48" spans="1:20" ht="12.75" customHeight="1" x14ac:dyDescent="0.25">
      <c r="A48" s="20"/>
      <c r="B48" s="35" t="s">
        <v>18</v>
      </c>
      <c r="C48" s="3">
        <v>4</v>
      </c>
      <c r="D48" s="3" t="s">
        <v>170</v>
      </c>
      <c r="E48" s="3" t="s">
        <v>171</v>
      </c>
      <c r="F48" s="3" t="s">
        <v>170</v>
      </c>
      <c r="G48" s="48" t="s">
        <v>171</v>
      </c>
      <c r="H48" s="35" t="s">
        <v>118</v>
      </c>
      <c r="I48" s="3">
        <v>13</v>
      </c>
      <c r="J48" s="3"/>
      <c r="K48" s="3"/>
      <c r="L48" s="3"/>
      <c r="M48" s="48"/>
      <c r="N48" s="118"/>
      <c r="O48" s="118"/>
      <c r="P48" s="118"/>
      <c r="Q48" s="118"/>
      <c r="R48" s="118"/>
      <c r="S48" s="119"/>
      <c r="T48" s="20"/>
    </row>
    <row r="49" spans="1:20" ht="12.75" customHeight="1" x14ac:dyDescent="0.25">
      <c r="A49" s="20"/>
      <c r="B49" s="35" t="s">
        <v>19</v>
      </c>
      <c r="C49" s="3">
        <v>8</v>
      </c>
      <c r="D49" s="3"/>
      <c r="E49" s="3"/>
      <c r="F49" s="3"/>
      <c r="G49" s="48"/>
      <c r="H49" s="35" t="s">
        <v>113</v>
      </c>
      <c r="I49" s="3"/>
      <c r="J49" s="3"/>
      <c r="K49" s="3"/>
      <c r="L49" s="3"/>
      <c r="M49" s="48"/>
      <c r="N49" s="118"/>
      <c r="O49" s="118"/>
      <c r="P49" s="118"/>
      <c r="Q49" s="118"/>
      <c r="R49" s="118"/>
      <c r="S49" s="119"/>
      <c r="T49" s="20"/>
    </row>
    <row r="50" spans="1:20" ht="12.75" customHeight="1" x14ac:dyDescent="0.25">
      <c r="A50" s="20"/>
      <c r="B50" s="35" t="s">
        <v>91</v>
      </c>
      <c r="C50" s="3">
        <v>10</v>
      </c>
      <c r="D50" s="3"/>
      <c r="E50" s="3"/>
      <c r="F50" s="3"/>
      <c r="G50" s="48"/>
      <c r="H50" s="35" t="s">
        <v>119</v>
      </c>
      <c r="I50" s="3">
        <v>5</v>
      </c>
      <c r="J50" s="3"/>
      <c r="K50" s="3"/>
      <c r="L50" s="3"/>
      <c r="M50" s="48"/>
      <c r="N50" s="127"/>
      <c r="O50" s="127"/>
      <c r="P50" s="127"/>
      <c r="Q50" s="127"/>
      <c r="R50" s="127"/>
      <c r="S50" s="128"/>
      <c r="T50" s="20"/>
    </row>
    <row r="51" spans="1:20" ht="12.75" customHeight="1" x14ac:dyDescent="0.25">
      <c r="A51" s="20"/>
      <c r="B51" s="35" t="s">
        <v>20</v>
      </c>
      <c r="C51" s="3">
        <v>8</v>
      </c>
      <c r="D51" s="3"/>
      <c r="E51" s="3"/>
      <c r="F51" s="3"/>
      <c r="G51" s="48"/>
      <c r="H51" s="35" t="s">
        <v>120</v>
      </c>
      <c r="I51" s="3">
        <v>8</v>
      </c>
      <c r="J51" s="3"/>
      <c r="K51" s="3"/>
      <c r="L51" s="3"/>
      <c r="M51" s="48"/>
      <c r="N51" s="132" t="s">
        <v>176</v>
      </c>
      <c r="O51" s="116"/>
      <c r="P51" s="116"/>
      <c r="Q51" s="116"/>
      <c r="R51" s="116"/>
      <c r="S51" s="117"/>
      <c r="T51" s="20"/>
    </row>
    <row r="52" spans="1:20" ht="12.75" customHeight="1" x14ac:dyDescent="0.25">
      <c r="A52" s="20"/>
      <c r="B52" s="35" t="s">
        <v>92</v>
      </c>
      <c r="C52" s="3">
        <v>8</v>
      </c>
      <c r="D52" s="3"/>
      <c r="E52" s="3"/>
      <c r="F52" s="3"/>
      <c r="G52" s="48"/>
      <c r="H52" s="35" t="s">
        <v>38</v>
      </c>
      <c r="I52" s="3">
        <v>5</v>
      </c>
      <c r="J52" s="3"/>
      <c r="K52" s="3" t="s">
        <v>170</v>
      </c>
      <c r="L52" s="3"/>
      <c r="M52" s="48" t="s">
        <v>170</v>
      </c>
      <c r="N52" s="118"/>
      <c r="O52" s="118"/>
      <c r="P52" s="118"/>
      <c r="Q52" s="118"/>
      <c r="R52" s="118"/>
      <c r="S52" s="119"/>
      <c r="T52" s="20"/>
    </row>
    <row r="53" spans="1:20" ht="12.75" customHeight="1" x14ac:dyDescent="0.25">
      <c r="A53" s="20"/>
      <c r="B53" s="35" t="s">
        <v>93</v>
      </c>
      <c r="C53" s="3">
        <v>8</v>
      </c>
      <c r="D53" s="3"/>
      <c r="E53" s="3"/>
      <c r="F53" s="3"/>
      <c r="G53" s="48"/>
      <c r="H53" s="35" t="s">
        <v>121</v>
      </c>
      <c r="I53" s="3">
        <v>5</v>
      </c>
      <c r="J53" s="3"/>
      <c r="K53" s="3"/>
      <c r="L53" s="3"/>
      <c r="M53" s="48"/>
      <c r="N53" s="118"/>
      <c r="O53" s="118"/>
      <c r="P53" s="118"/>
      <c r="Q53" s="118"/>
      <c r="R53" s="118"/>
      <c r="S53" s="119"/>
      <c r="T53" s="20"/>
    </row>
    <row r="54" spans="1:20" ht="12.75" customHeight="1" x14ac:dyDescent="0.25">
      <c r="A54" s="20"/>
      <c r="B54" s="35" t="s">
        <v>94</v>
      </c>
      <c r="C54" s="3">
        <v>6</v>
      </c>
      <c r="D54" s="3"/>
      <c r="E54" s="3"/>
      <c r="F54" s="3"/>
      <c r="G54" s="48"/>
      <c r="H54" s="35" t="s">
        <v>122</v>
      </c>
      <c r="I54" s="3">
        <v>12</v>
      </c>
      <c r="J54" s="3"/>
      <c r="K54" s="3"/>
      <c r="L54" s="3"/>
      <c r="M54" s="48"/>
      <c r="N54" s="118"/>
      <c r="O54" s="118"/>
      <c r="P54" s="118"/>
      <c r="Q54" s="118"/>
      <c r="R54" s="118"/>
      <c r="S54" s="119"/>
      <c r="T54" s="20"/>
    </row>
    <row r="55" spans="1:20" ht="12.75" customHeight="1" x14ac:dyDescent="0.25">
      <c r="A55" s="20"/>
      <c r="B55" s="35" t="s">
        <v>95</v>
      </c>
      <c r="C55" s="3">
        <v>4</v>
      </c>
      <c r="D55" s="3"/>
      <c r="E55" s="3">
        <v>1</v>
      </c>
      <c r="F55" s="3"/>
      <c r="G55" s="48">
        <v>1</v>
      </c>
      <c r="H55" s="35" t="s">
        <v>123</v>
      </c>
      <c r="I55" s="3">
        <v>8</v>
      </c>
      <c r="J55" s="3"/>
      <c r="K55" s="3"/>
      <c r="L55" s="3"/>
      <c r="M55" s="48"/>
      <c r="N55" s="118"/>
      <c r="O55" s="118"/>
      <c r="P55" s="118"/>
      <c r="Q55" s="118"/>
      <c r="R55" s="118"/>
      <c r="S55" s="119"/>
      <c r="T55" s="20"/>
    </row>
    <row r="56" spans="1:20" ht="12.75" customHeight="1" x14ac:dyDescent="0.25">
      <c r="A56" s="20"/>
      <c r="B56" s="35" t="s">
        <v>96</v>
      </c>
      <c r="C56" s="3"/>
      <c r="D56" s="3"/>
      <c r="E56" s="3"/>
      <c r="F56" s="3"/>
      <c r="G56" s="48"/>
      <c r="H56" s="35" t="s">
        <v>124</v>
      </c>
      <c r="I56" s="3">
        <v>5</v>
      </c>
      <c r="J56" s="3"/>
      <c r="K56" s="3"/>
      <c r="L56" s="3"/>
      <c r="M56" s="48"/>
      <c r="N56" s="118"/>
      <c r="O56" s="118"/>
      <c r="P56" s="118"/>
      <c r="Q56" s="118"/>
      <c r="R56" s="118"/>
      <c r="S56" s="119"/>
      <c r="T56" s="20"/>
    </row>
    <row r="57" spans="1:20" ht="12.75" customHeight="1" x14ac:dyDescent="0.25">
      <c r="A57" s="20"/>
      <c r="B57" s="35" t="s">
        <v>97</v>
      </c>
      <c r="C57" s="3">
        <v>12</v>
      </c>
      <c r="D57" s="3"/>
      <c r="E57" s="3"/>
      <c r="F57" s="3"/>
      <c r="G57" s="48"/>
      <c r="H57" s="35" t="s">
        <v>39</v>
      </c>
      <c r="I57" s="3">
        <v>10</v>
      </c>
      <c r="J57" s="3"/>
      <c r="K57" s="3"/>
      <c r="L57" s="3"/>
      <c r="M57" s="48"/>
      <c r="N57" s="118"/>
      <c r="O57" s="118"/>
      <c r="P57" s="118"/>
      <c r="Q57" s="118"/>
      <c r="R57" s="118"/>
      <c r="S57" s="119"/>
      <c r="T57" s="20"/>
    </row>
    <row r="58" spans="1:20" ht="12.75" customHeight="1" thickBot="1" x14ac:dyDescent="0.3">
      <c r="A58" s="20"/>
      <c r="B58" s="16"/>
      <c r="C58" s="17"/>
      <c r="D58" s="17"/>
      <c r="E58" s="17"/>
      <c r="F58" s="17"/>
      <c r="G58" s="19"/>
      <c r="H58" s="36" t="s">
        <v>125</v>
      </c>
      <c r="I58" s="11">
        <v>10</v>
      </c>
      <c r="J58" s="11"/>
      <c r="K58" s="11"/>
      <c r="L58" s="11"/>
      <c r="M58" s="57"/>
      <c r="N58" s="120"/>
      <c r="O58" s="120"/>
      <c r="P58" s="120"/>
      <c r="Q58" s="120"/>
      <c r="R58" s="120"/>
      <c r="S58" s="121"/>
      <c r="T58" s="20"/>
    </row>
    <row r="59" spans="1:20" ht="12.75" customHeight="1" x14ac:dyDescent="0.25">
      <c r="A59" s="20"/>
      <c r="B59" s="21" t="s">
        <v>150</v>
      </c>
      <c r="C59" s="22" t="s">
        <v>151</v>
      </c>
      <c r="D59" s="22"/>
      <c r="E59" s="22"/>
      <c r="F59" s="22"/>
      <c r="G59" s="22"/>
      <c r="H59" s="22"/>
      <c r="I59" s="22"/>
      <c r="J59" s="22"/>
      <c r="K59" s="22"/>
      <c r="L59" s="22"/>
      <c r="M59" s="22" t="s">
        <v>162</v>
      </c>
      <c r="N59" s="22"/>
      <c r="O59" s="22"/>
      <c r="P59" s="22"/>
      <c r="Q59" s="22"/>
      <c r="R59" s="22"/>
      <c r="S59" s="23"/>
      <c r="T59" s="20"/>
    </row>
    <row r="60" spans="1:20" ht="12.75" customHeight="1" x14ac:dyDescent="0.25">
      <c r="A60" s="20"/>
      <c r="B60" s="24"/>
      <c r="C60" s="25" t="s">
        <v>152</v>
      </c>
      <c r="D60" s="25"/>
      <c r="E60" s="25"/>
      <c r="F60" s="25"/>
      <c r="G60" s="25"/>
      <c r="H60" s="25"/>
      <c r="I60" s="25"/>
      <c r="J60" s="25"/>
      <c r="K60" s="25"/>
      <c r="L60" s="25"/>
      <c r="M60" s="25" t="s">
        <v>163</v>
      </c>
      <c r="N60" s="25"/>
      <c r="O60" s="25"/>
      <c r="P60" s="25"/>
      <c r="Q60" s="25"/>
      <c r="R60" s="25"/>
      <c r="S60" s="26"/>
      <c r="T60" s="20"/>
    </row>
    <row r="61" spans="1:20" ht="12.75" customHeight="1" x14ac:dyDescent="0.25">
      <c r="A61" s="20"/>
      <c r="B61" s="24"/>
      <c r="C61" s="25" t="s">
        <v>161</v>
      </c>
      <c r="D61" s="25"/>
      <c r="E61" s="25"/>
      <c r="F61" s="25"/>
      <c r="G61" s="25"/>
      <c r="H61" s="25"/>
      <c r="I61" s="25"/>
      <c r="J61" s="25"/>
      <c r="K61" s="25"/>
      <c r="L61" s="25"/>
      <c r="M61" s="25" t="s">
        <v>164</v>
      </c>
      <c r="N61" s="25"/>
      <c r="O61" s="25"/>
      <c r="P61" s="25"/>
      <c r="Q61" s="25"/>
      <c r="R61" s="25"/>
      <c r="S61" s="26"/>
      <c r="T61" s="20"/>
    </row>
    <row r="62" spans="1:20" ht="12.75" customHeight="1" x14ac:dyDescent="0.25">
      <c r="A62" s="20"/>
      <c r="B62" s="24"/>
      <c r="C62" s="25" t="s">
        <v>153</v>
      </c>
      <c r="D62" s="25"/>
      <c r="E62" s="25"/>
      <c r="F62" s="25"/>
      <c r="G62" s="25"/>
      <c r="H62" s="25"/>
      <c r="I62" s="25"/>
      <c r="J62" s="25"/>
      <c r="K62" s="25"/>
      <c r="L62" s="25"/>
      <c r="M62" s="25" t="s">
        <v>156</v>
      </c>
      <c r="N62" s="25"/>
      <c r="O62" s="25"/>
      <c r="P62" s="25"/>
      <c r="Q62" s="25"/>
      <c r="R62" s="25"/>
      <c r="S62" s="26"/>
      <c r="T62" s="20"/>
    </row>
    <row r="63" spans="1:20" ht="12.75" customHeight="1" x14ac:dyDescent="0.25">
      <c r="A63" s="20"/>
      <c r="B63" s="24"/>
      <c r="C63" s="25" t="s">
        <v>155</v>
      </c>
      <c r="D63" s="25"/>
      <c r="E63" s="25"/>
      <c r="F63" s="25"/>
      <c r="G63" s="25"/>
      <c r="H63" s="25"/>
      <c r="I63" s="25"/>
      <c r="J63" s="25"/>
      <c r="K63" s="25"/>
      <c r="L63" s="25"/>
      <c r="M63" s="25" t="s">
        <v>157</v>
      </c>
      <c r="N63" s="25"/>
      <c r="O63" s="25"/>
      <c r="P63" s="25"/>
      <c r="Q63" s="25"/>
      <c r="R63" s="25"/>
      <c r="S63" s="26"/>
      <c r="T63" s="20"/>
    </row>
    <row r="64" spans="1:20" ht="12.75" customHeight="1" x14ac:dyDescent="0.25">
      <c r="A64" s="20"/>
      <c r="B64" s="24"/>
      <c r="C64" s="25" t="s">
        <v>154</v>
      </c>
      <c r="D64" s="25"/>
      <c r="E64" s="25"/>
      <c r="F64" s="25"/>
      <c r="G64" s="25"/>
      <c r="H64" s="25"/>
      <c r="I64" s="25"/>
      <c r="J64" s="25"/>
      <c r="K64" s="25"/>
      <c r="L64" s="25"/>
      <c r="M64" s="25" t="s">
        <v>158</v>
      </c>
      <c r="N64" s="25"/>
      <c r="O64" s="25"/>
      <c r="P64" s="25"/>
      <c r="Q64" s="25"/>
      <c r="R64" s="25"/>
      <c r="S64" s="26"/>
      <c r="T64" s="20"/>
    </row>
    <row r="65" spans="1:20" ht="12.75" customHeight="1" x14ac:dyDescent="0.25">
      <c r="A65" s="20"/>
      <c r="B65" s="24"/>
      <c r="C65" s="25" t="s">
        <v>159</v>
      </c>
      <c r="D65" s="25"/>
      <c r="E65" s="25"/>
      <c r="F65" s="25"/>
      <c r="G65" s="25"/>
      <c r="H65" s="25"/>
      <c r="I65" s="25"/>
      <c r="J65" s="25"/>
      <c r="K65" s="25"/>
      <c r="L65" s="25"/>
      <c r="M65" s="25" t="s">
        <v>114</v>
      </c>
      <c r="N65" s="25"/>
      <c r="O65" s="25"/>
      <c r="P65" s="25"/>
      <c r="Q65" s="25"/>
      <c r="R65" s="25"/>
      <c r="S65" s="26"/>
      <c r="T65" s="20"/>
    </row>
    <row r="66" spans="1:20" ht="12.75" customHeight="1" thickBot="1" x14ac:dyDescent="0.3">
      <c r="A66" s="20"/>
      <c r="B66" s="27"/>
      <c r="C66" s="28" t="s">
        <v>160</v>
      </c>
      <c r="D66" s="28"/>
      <c r="E66" s="28"/>
      <c r="F66" s="28"/>
      <c r="G66" s="28"/>
      <c r="H66" s="28"/>
      <c r="I66" s="28"/>
      <c r="J66" s="28"/>
      <c r="K66" s="28"/>
      <c r="L66" s="28"/>
      <c r="M66" s="28"/>
      <c r="N66" s="28"/>
      <c r="O66" s="28"/>
      <c r="P66" s="28"/>
      <c r="Q66" s="28"/>
      <c r="R66" s="28"/>
      <c r="S66" s="29"/>
      <c r="T66" s="20"/>
    </row>
    <row r="67" spans="1:20" ht="12.75" customHeight="1" x14ac:dyDescent="0.25">
      <c r="A67" s="20"/>
      <c r="B67" s="20"/>
      <c r="C67" s="20"/>
      <c r="D67" s="20"/>
      <c r="E67" s="20"/>
      <c r="F67" s="20"/>
      <c r="G67" s="20"/>
      <c r="H67" s="20"/>
      <c r="I67" s="20"/>
      <c r="J67" s="20"/>
      <c r="K67" s="20"/>
      <c r="L67" s="20"/>
      <c r="M67" s="20"/>
      <c r="N67" s="20"/>
      <c r="O67" s="20"/>
      <c r="P67" s="20"/>
      <c r="Q67" s="20"/>
      <c r="R67" s="20"/>
      <c r="S67" s="20"/>
      <c r="T67" s="20"/>
    </row>
    <row r="68" spans="1:20" x14ac:dyDescent="0.25">
      <c r="A68" s="20"/>
      <c r="B68" s="20"/>
      <c r="C68" s="20"/>
      <c r="D68" s="20"/>
      <c r="E68" s="20"/>
      <c r="F68" s="20"/>
      <c r="G68" s="20"/>
      <c r="H68" s="20"/>
      <c r="I68" s="20"/>
      <c r="J68" s="20"/>
      <c r="K68" s="20"/>
      <c r="L68" s="20"/>
      <c r="M68" s="20"/>
      <c r="N68" s="20"/>
      <c r="O68" s="20"/>
      <c r="P68" s="20"/>
      <c r="Q68" s="20"/>
      <c r="R68" s="20"/>
      <c r="S68" s="20"/>
      <c r="T68" s="20"/>
    </row>
    <row r="69" spans="1:20" x14ac:dyDescent="0.25">
      <c r="B69" s="20"/>
      <c r="C69" s="20"/>
      <c r="D69" s="20"/>
      <c r="E69" s="20"/>
      <c r="F69" s="20"/>
      <c r="G69" s="20"/>
      <c r="H69" s="20"/>
      <c r="I69" s="20"/>
      <c r="J69" s="20"/>
      <c r="K69" s="20"/>
      <c r="L69" s="20"/>
      <c r="M69" s="20"/>
      <c r="N69" s="20"/>
      <c r="O69" s="20"/>
      <c r="P69" s="20"/>
      <c r="Q69" s="20"/>
      <c r="R69" s="20"/>
      <c r="S69" s="20"/>
      <c r="T69" s="20"/>
    </row>
  </sheetData>
  <mergeCells count="34">
    <mergeCell ref="N51:S58"/>
    <mergeCell ref="O12:P12"/>
    <mergeCell ref="B13:G14"/>
    <mergeCell ref="H13:M14"/>
    <mergeCell ref="O13:P13"/>
    <mergeCell ref="N14:S14"/>
    <mergeCell ref="N47:S50"/>
    <mergeCell ref="Q7:S13"/>
    <mergeCell ref="C8:G8"/>
    <mergeCell ref="H8:M10"/>
    <mergeCell ref="O8:P8"/>
    <mergeCell ref="C9:G9"/>
    <mergeCell ref="O9:P9"/>
    <mergeCell ref="B10:G12"/>
    <mergeCell ref="O10:P10"/>
    <mergeCell ref="H11:M12"/>
    <mergeCell ref="O11:P11"/>
    <mergeCell ref="O5:P5"/>
    <mergeCell ref="C6:G6"/>
    <mergeCell ref="I6:M6"/>
    <mergeCell ref="O6:P6"/>
    <mergeCell ref="C7:G7"/>
    <mergeCell ref="I7:M7"/>
    <mergeCell ref="O7:P7"/>
    <mergeCell ref="C3:G3"/>
    <mergeCell ref="I3:M3"/>
    <mergeCell ref="O3:P3"/>
    <mergeCell ref="Q3:S3"/>
    <mergeCell ref="C4:G4"/>
    <mergeCell ref="I4:M4"/>
    <mergeCell ref="O4:P4"/>
    <mergeCell ref="Q4:S6"/>
    <mergeCell ref="C5:G5"/>
    <mergeCell ref="I5:M5"/>
  </mergeCells>
  <pageMargins left="0.7" right="0.7" top="0.75" bottom="0.75" header="0.3" footer="0.3"/>
  <pageSetup paperSize="9" scale="6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96A34-3117-4886-9E9C-175EF0A016DE}">
  <sheetPr>
    <pageSetUpPr fitToPage="1"/>
  </sheetPr>
  <dimension ref="A1:T69"/>
  <sheetViews>
    <sheetView topLeftCell="A23" zoomScale="80" zoomScaleNormal="80" zoomScaleSheetLayoutView="70" workbookViewId="0">
      <selection activeCell="B3" sqref="B3:S66"/>
    </sheetView>
  </sheetViews>
  <sheetFormatPr defaultColWidth="9.109375" defaultRowHeight="13.2" x14ac:dyDescent="0.25"/>
  <cols>
    <col min="1" max="1" width="5.6640625" style="2" customWidth="1"/>
    <col min="2" max="2" width="34.6640625" style="2" customWidth="1"/>
    <col min="3" max="7" width="7.109375" style="2" customWidth="1"/>
    <col min="8" max="8" width="34.6640625" style="2" customWidth="1"/>
    <col min="9" max="13" width="7.109375" style="2" customWidth="1"/>
    <col min="14" max="14" width="34.6640625" style="2" customWidth="1"/>
    <col min="15" max="19" width="7.109375" style="2" customWidth="1"/>
    <col min="20" max="16384" width="9.109375" style="2"/>
  </cols>
  <sheetData>
    <row r="1" spans="1:20" x14ac:dyDescent="0.25">
      <c r="A1" s="20"/>
      <c r="B1" s="20"/>
      <c r="C1" s="20"/>
      <c r="D1" s="20"/>
      <c r="E1" s="20"/>
      <c r="F1" s="20"/>
      <c r="G1" s="20"/>
      <c r="H1" s="20"/>
      <c r="I1" s="20"/>
      <c r="J1" s="20"/>
      <c r="K1" s="20"/>
      <c r="L1" s="20"/>
      <c r="M1" s="20"/>
      <c r="N1" s="20"/>
      <c r="O1" s="20"/>
      <c r="P1" s="20"/>
      <c r="Q1" s="20"/>
      <c r="R1" s="20"/>
      <c r="S1" s="20"/>
      <c r="T1" s="20"/>
    </row>
    <row r="2" spans="1:20" ht="13.8" thickBot="1" x14ac:dyDescent="0.3">
      <c r="A2" s="20"/>
      <c r="B2" s="20"/>
      <c r="C2" s="20"/>
      <c r="D2" s="20"/>
      <c r="E2" s="20"/>
      <c r="F2" s="20"/>
      <c r="G2" s="20"/>
      <c r="H2" s="20"/>
      <c r="I2" s="20"/>
      <c r="J2" s="20"/>
      <c r="K2" s="20"/>
      <c r="L2" s="20"/>
      <c r="M2" s="20"/>
      <c r="N2" s="20"/>
      <c r="O2" s="20"/>
      <c r="P2" s="20"/>
      <c r="Q2" s="20"/>
      <c r="R2" s="20"/>
      <c r="S2" s="20"/>
      <c r="T2" s="20"/>
    </row>
    <row r="3" spans="1:20" ht="12.75" customHeight="1" x14ac:dyDescent="0.25">
      <c r="A3" s="20"/>
      <c r="B3" s="6" t="s">
        <v>0</v>
      </c>
      <c r="C3" s="95">
        <v>45794</v>
      </c>
      <c r="D3" s="96"/>
      <c r="E3" s="96"/>
      <c r="F3" s="96"/>
      <c r="G3" s="97"/>
      <c r="H3" s="6" t="s">
        <v>68</v>
      </c>
      <c r="I3" s="96"/>
      <c r="J3" s="96"/>
      <c r="K3" s="96"/>
      <c r="L3" s="96"/>
      <c r="M3" s="98"/>
      <c r="N3" s="37" t="s">
        <v>50</v>
      </c>
      <c r="O3" s="99" t="s">
        <v>59</v>
      </c>
      <c r="P3" s="99"/>
      <c r="Q3" s="100" t="s">
        <v>60</v>
      </c>
      <c r="R3" s="101"/>
      <c r="S3" s="102"/>
      <c r="T3" s="20"/>
    </row>
    <row r="4" spans="1:20" ht="12.75" customHeight="1" x14ac:dyDescent="0.25">
      <c r="A4" s="20"/>
      <c r="B4" s="7" t="s">
        <v>1</v>
      </c>
      <c r="C4" s="103" t="s">
        <v>167</v>
      </c>
      <c r="D4" s="103"/>
      <c r="E4" s="103"/>
      <c r="F4" s="103"/>
      <c r="G4" s="104"/>
      <c r="H4" s="7" t="s">
        <v>66</v>
      </c>
      <c r="I4" s="103"/>
      <c r="J4" s="103"/>
      <c r="K4" s="103"/>
      <c r="L4" s="103"/>
      <c r="M4" s="105"/>
      <c r="N4" s="12" t="s">
        <v>51</v>
      </c>
      <c r="O4" s="103">
        <v>1</v>
      </c>
      <c r="P4" s="103"/>
      <c r="Q4" s="106"/>
      <c r="R4" s="107"/>
      <c r="S4" s="108"/>
      <c r="T4" s="20"/>
    </row>
    <row r="5" spans="1:20" ht="12.75" customHeight="1" x14ac:dyDescent="0.25">
      <c r="A5" s="20"/>
      <c r="B5" s="7" t="s">
        <v>6</v>
      </c>
      <c r="C5" s="103" t="s">
        <v>177</v>
      </c>
      <c r="D5" s="103"/>
      <c r="E5" s="103"/>
      <c r="F5" s="103"/>
      <c r="G5" s="104"/>
      <c r="H5" s="7" t="s">
        <v>65</v>
      </c>
      <c r="I5" s="103"/>
      <c r="J5" s="103"/>
      <c r="K5" s="103"/>
      <c r="L5" s="103"/>
      <c r="M5" s="105"/>
      <c r="N5" s="12" t="s">
        <v>52</v>
      </c>
      <c r="O5" s="103">
        <v>1</v>
      </c>
      <c r="P5" s="103"/>
      <c r="Q5" s="109"/>
      <c r="R5" s="110"/>
      <c r="S5" s="111"/>
      <c r="T5" s="20"/>
    </row>
    <row r="6" spans="1:20" ht="12.75" customHeight="1" x14ac:dyDescent="0.25">
      <c r="A6" s="20"/>
      <c r="B6" s="7" t="s">
        <v>4</v>
      </c>
      <c r="C6" s="115" t="s">
        <v>180</v>
      </c>
      <c r="D6" s="103"/>
      <c r="E6" s="103"/>
      <c r="F6" s="103"/>
      <c r="G6" s="104"/>
      <c r="H6" s="7" t="s">
        <v>64</v>
      </c>
      <c r="I6" s="103"/>
      <c r="J6" s="103"/>
      <c r="K6" s="103"/>
      <c r="L6" s="103"/>
      <c r="M6" s="105"/>
      <c r="N6" s="12" t="s">
        <v>53</v>
      </c>
      <c r="O6" s="103">
        <v>0</v>
      </c>
      <c r="P6" s="103"/>
      <c r="Q6" s="112"/>
      <c r="R6" s="113"/>
      <c r="S6" s="114"/>
      <c r="T6" s="20"/>
    </row>
    <row r="7" spans="1:20" ht="12.75" customHeight="1" x14ac:dyDescent="0.25">
      <c r="A7" s="20"/>
      <c r="B7" s="7" t="s">
        <v>5</v>
      </c>
      <c r="C7" s="103" t="s">
        <v>168</v>
      </c>
      <c r="D7" s="103"/>
      <c r="E7" s="103"/>
      <c r="F7" s="103"/>
      <c r="G7" s="104"/>
      <c r="H7" s="7" t="s">
        <v>63</v>
      </c>
      <c r="I7" s="103"/>
      <c r="J7" s="103"/>
      <c r="K7" s="103"/>
      <c r="L7" s="103"/>
      <c r="M7" s="105"/>
      <c r="N7" s="12" t="s">
        <v>54</v>
      </c>
      <c r="O7" s="103">
        <v>0</v>
      </c>
      <c r="P7" s="103"/>
      <c r="Q7" s="106"/>
      <c r="R7" s="107"/>
      <c r="S7" s="108"/>
      <c r="T7" s="20"/>
    </row>
    <row r="8" spans="1:20" ht="12.75" customHeight="1" x14ac:dyDescent="0.25">
      <c r="A8" s="20"/>
      <c r="B8" s="7" t="s">
        <v>2</v>
      </c>
      <c r="C8" s="103" t="s">
        <v>169</v>
      </c>
      <c r="D8" s="103"/>
      <c r="E8" s="103"/>
      <c r="F8" s="103"/>
      <c r="G8" s="104"/>
      <c r="H8" s="122" t="s">
        <v>188</v>
      </c>
      <c r="I8" s="116"/>
      <c r="J8" s="116"/>
      <c r="K8" s="116"/>
      <c r="L8" s="116"/>
      <c r="M8" s="117"/>
      <c r="N8" s="12" t="s">
        <v>165</v>
      </c>
      <c r="O8" s="103">
        <v>1</v>
      </c>
      <c r="P8" s="103"/>
      <c r="Q8" s="109"/>
      <c r="R8" s="110"/>
      <c r="S8" s="111"/>
      <c r="T8" s="20"/>
    </row>
    <row r="9" spans="1:20" ht="12.75" customHeight="1" x14ac:dyDescent="0.25">
      <c r="A9" s="20"/>
      <c r="B9" s="7" t="s">
        <v>3</v>
      </c>
      <c r="C9" s="103" t="s">
        <v>186</v>
      </c>
      <c r="D9" s="103"/>
      <c r="E9" s="103"/>
      <c r="F9" s="103"/>
      <c r="G9" s="104"/>
      <c r="H9" s="129"/>
      <c r="I9" s="118"/>
      <c r="J9" s="118"/>
      <c r="K9" s="118"/>
      <c r="L9" s="118"/>
      <c r="M9" s="119"/>
      <c r="N9" s="12" t="s">
        <v>166</v>
      </c>
      <c r="O9" s="103">
        <v>1</v>
      </c>
      <c r="P9" s="103"/>
      <c r="Q9" s="109"/>
      <c r="R9" s="110"/>
      <c r="S9" s="111"/>
      <c r="T9" s="20"/>
    </row>
    <row r="10" spans="1:20" ht="12.75" customHeight="1" x14ac:dyDescent="0.25">
      <c r="A10" s="20"/>
      <c r="B10" s="131" t="s">
        <v>187</v>
      </c>
      <c r="C10" s="132"/>
      <c r="D10" s="132"/>
      <c r="E10" s="132"/>
      <c r="F10" s="132"/>
      <c r="G10" s="133"/>
      <c r="H10" s="130"/>
      <c r="I10" s="127"/>
      <c r="J10" s="127"/>
      <c r="K10" s="127"/>
      <c r="L10" s="127"/>
      <c r="M10" s="128"/>
      <c r="N10" s="12" t="s">
        <v>55</v>
      </c>
      <c r="O10" s="103">
        <v>1</v>
      </c>
      <c r="P10" s="103"/>
      <c r="Q10" s="109"/>
      <c r="R10" s="110"/>
      <c r="S10" s="111"/>
      <c r="T10" s="20"/>
    </row>
    <row r="11" spans="1:20" ht="12.75" customHeight="1" x14ac:dyDescent="0.25">
      <c r="A11" s="20"/>
      <c r="B11" s="134"/>
      <c r="C11" s="135"/>
      <c r="D11" s="135"/>
      <c r="E11" s="135"/>
      <c r="F11" s="135"/>
      <c r="G11" s="136"/>
      <c r="H11" s="131" t="s">
        <v>211</v>
      </c>
      <c r="I11" s="132"/>
      <c r="J11" s="132"/>
      <c r="K11" s="132"/>
      <c r="L11" s="132"/>
      <c r="M11" s="133"/>
      <c r="N11" s="12" t="s">
        <v>56</v>
      </c>
      <c r="O11" s="103">
        <v>1</v>
      </c>
      <c r="P11" s="103"/>
      <c r="Q11" s="109"/>
      <c r="R11" s="110"/>
      <c r="S11" s="111"/>
      <c r="T11" s="20"/>
    </row>
    <row r="12" spans="1:20" ht="12.75" customHeight="1" x14ac:dyDescent="0.25">
      <c r="A12" s="20"/>
      <c r="B12" s="137"/>
      <c r="C12" s="138"/>
      <c r="D12" s="138"/>
      <c r="E12" s="138"/>
      <c r="F12" s="138"/>
      <c r="G12" s="139"/>
      <c r="H12" s="137"/>
      <c r="I12" s="138"/>
      <c r="J12" s="138"/>
      <c r="K12" s="138"/>
      <c r="L12" s="138"/>
      <c r="M12" s="139"/>
      <c r="N12" s="12" t="s">
        <v>57</v>
      </c>
      <c r="O12" s="103">
        <v>4</v>
      </c>
      <c r="P12" s="103"/>
      <c r="Q12" s="109"/>
      <c r="R12" s="110"/>
      <c r="S12" s="111"/>
      <c r="T12" s="20"/>
    </row>
    <row r="13" spans="1:20" ht="12.75" customHeight="1" x14ac:dyDescent="0.3">
      <c r="A13" s="20"/>
      <c r="B13" s="122" t="s">
        <v>181</v>
      </c>
      <c r="C13" s="116"/>
      <c r="D13" s="116"/>
      <c r="E13" s="116"/>
      <c r="F13" s="116"/>
      <c r="G13" s="117"/>
      <c r="H13" s="122" t="s">
        <v>61</v>
      </c>
      <c r="I13" s="116"/>
      <c r="J13" s="116"/>
      <c r="K13" s="116"/>
      <c r="L13" s="116"/>
      <c r="M13" s="117"/>
      <c r="N13" s="12" t="s">
        <v>58</v>
      </c>
      <c r="O13" s="124" t="s">
        <v>172</v>
      </c>
      <c r="P13" s="103"/>
      <c r="Q13" s="112"/>
      <c r="R13" s="113"/>
      <c r="S13" s="114"/>
      <c r="T13" s="20"/>
    </row>
    <row r="14" spans="1:20" ht="12.75" customHeight="1" thickBot="1" x14ac:dyDescent="0.3">
      <c r="A14" s="20"/>
      <c r="B14" s="123"/>
      <c r="C14" s="120"/>
      <c r="D14" s="120"/>
      <c r="E14" s="120"/>
      <c r="F14" s="120"/>
      <c r="G14" s="121"/>
      <c r="H14" s="123"/>
      <c r="I14" s="120"/>
      <c r="J14" s="120"/>
      <c r="K14" s="120"/>
      <c r="L14" s="120"/>
      <c r="M14" s="121"/>
      <c r="N14" s="125"/>
      <c r="O14" s="125"/>
      <c r="P14" s="125"/>
      <c r="Q14" s="125"/>
      <c r="R14" s="125"/>
      <c r="S14" s="126"/>
      <c r="T14" s="20"/>
    </row>
    <row r="15" spans="1:20" ht="12.75" customHeight="1" x14ac:dyDescent="0.25">
      <c r="A15" s="20"/>
      <c r="B15" s="33" t="s">
        <v>7</v>
      </c>
      <c r="C15" s="18"/>
      <c r="D15" s="13" t="s">
        <v>21</v>
      </c>
      <c r="E15" s="13" t="s">
        <v>22</v>
      </c>
      <c r="F15" s="13" t="s">
        <v>23</v>
      </c>
      <c r="G15" s="14" t="s">
        <v>24</v>
      </c>
      <c r="H15" s="33" t="s">
        <v>7</v>
      </c>
      <c r="I15" s="13"/>
      <c r="J15" s="13" t="s">
        <v>21</v>
      </c>
      <c r="K15" s="13" t="s">
        <v>22</v>
      </c>
      <c r="L15" s="13" t="s">
        <v>23</v>
      </c>
      <c r="M15" s="14" t="s">
        <v>24</v>
      </c>
      <c r="N15" s="38" t="s">
        <v>7</v>
      </c>
      <c r="O15" s="15"/>
      <c r="P15" s="13" t="s">
        <v>21</v>
      </c>
      <c r="Q15" s="13" t="s">
        <v>22</v>
      </c>
      <c r="R15" s="13" t="s">
        <v>23</v>
      </c>
      <c r="S15" s="14" t="s">
        <v>24</v>
      </c>
      <c r="T15" s="20"/>
    </row>
    <row r="16" spans="1:20" ht="12.75" customHeight="1" x14ac:dyDescent="0.25">
      <c r="A16" s="20"/>
      <c r="B16" s="34" t="s">
        <v>69</v>
      </c>
      <c r="C16" s="3">
        <v>5</v>
      </c>
      <c r="D16" s="3"/>
      <c r="E16" s="3"/>
      <c r="F16" s="3"/>
      <c r="G16" s="44"/>
      <c r="H16" s="35" t="s">
        <v>98</v>
      </c>
      <c r="I16" s="3"/>
      <c r="J16" s="1"/>
      <c r="K16" s="1"/>
      <c r="L16" s="1"/>
      <c r="M16" s="8"/>
      <c r="N16" s="39" t="s">
        <v>126</v>
      </c>
      <c r="O16" s="4"/>
      <c r="P16" s="1"/>
      <c r="Q16" s="1"/>
      <c r="R16" s="1"/>
      <c r="S16" s="8"/>
      <c r="T16" s="20"/>
    </row>
    <row r="17" spans="1:20" ht="12.75" customHeight="1" x14ac:dyDescent="0.25">
      <c r="A17" s="20"/>
      <c r="B17" s="35" t="s">
        <v>70</v>
      </c>
      <c r="C17" s="3">
        <v>1</v>
      </c>
      <c r="D17" s="3"/>
      <c r="E17" s="3"/>
      <c r="F17" s="3"/>
      <c r="G17" s="48"/>
      <c r="H17" s="35" t="s">
        <v>99</v>
      </c>
      <c r="I17" s="3">
        <v>3</v>
      </c>
      <c r="J17" s="3"/>
      <c r="K17" s="3"/>
      <c r="L17" s="3"/>
      <c r="M17" s="48"/>
      <c r="N17" s="39" t="s">
        <v>40</v>
      </c>
      <c r="O17" s="4">
        <v>10</v>
      </c>
      <c r="P17" s="1"/>
      <c r="Q17" s="1"/>
      <c r="R17" s="1"/>
      <c r="S17" s="47"/>
      <c r="T17" s="20"/>
    </row>
    <row r="18" spans="1:20" ht="12.75" customHeight="1" x14ac:dyDescent="0.25">
      <c r="A18" s="20"/>
      <c r="B18" s="35" t="s">
        <v>71</v>
      </c>
      <c r="C18" s="3">
        <v>3</v>
      </c>
      <c r="D18" s="3"/>
      <c r="E18" s="3" t="s">
        <v>170</v>
      </c>
      <c r="F18" s="3"/>
      <c r="G18" s="48" t="s">
        <v>170</v>
      </c>
      <c r="H18" s="35" t="s">
        <v>100</v>
      </c>
      <c r="I18" s="3">
        <v>3</v>
      </c>
      <c r="J18" s="3"/>
      <c r="K18" s="3"/>
      <c r="L18" s="3" t="s">
        <v>171</v>
      </c>
      <c r="M18" s="48" t="s">
        <v>171</v>
      </c>
      <c r="N18" s="39" t="s">
        <v>129</v>
      </c>
      <c r="O18" s="4">
        <v>15</v>
      </c>
      <c r="P18" s="3"/>
      <c r="Q18" s="3"/>
      <c r="R18" s="3"/>
      <c r="S18" s="48"/>
      <c r="T18" s="20"/>
    </row>
    <row r="19" spans="1:20" ht="12.75" customHeight="1" x14ac:dyDescent="0.25">
      <c r="A19" s="20"/>
      <c r="B19" s="34" t="s">
        <v>8</v>
      </c>
      <c r="C19" s="3"/>
      <c r="D19" s="3"/>
      <c r="E19" s="3"/>
      <c r="F19" s="3"/>
      <c r="G19" s="48"/>
      <c r="H19" s="35" t="s">
        <v>101</v>
      </c>
      <c r="I19" s="3">
        <v>5</v>
      </c>
      <c r="J19" s="3"/>
      <c r="K19" s="3"/>
      <c r="L19" s="3"/>
      <c r="M19" s="48"/>
      <c r="N19" s="39" t="s">
        <v>130</v>
      </c>
      <c r="O19" s="4">
        <v>5</v>
      </c>
      <c r="P19" s="3" t="s">
        <v>170</v>
      </c>
      <c r="Q19" s="3" t="s">
        <v>170</v>
      </c>
      <c r="R19" s="3" t="s">
        <v>170</v>
      </c>
      <c r="S19" s="48" t="s">
        <v>171</v>
      </c>
      <c r="T19" s="20"/>
    </row>
    <row r="20" spans="1:20" ht="12.75" customHeight="1" x14ac:dyDescent="0.25">
      <c r="A20" s="20"/>
      <c r="B20" s="35" t="s">
        <v>72</v>
      </c>
      <c r="C20" s="3">
        <v>1</v>
      </c>
      <c r="D20" s="3"/>
      <c r="E20" s="3" t="s">
        <v>170</v>
      </c>
      <c r="F20" s="3" t="s">
        <v>171</v>
      </c>
      <c r="G20" s="48" t="s">
        <v>171</v>
      </c>
      <c r="H20" s="35" t="s">
        <v>102</v>
      </c>
      <c r="I20" s="3">
        <v>6</v>
      </c>
      <c r="J20" s="3"/>
      <c r="K20" s="3"/>
      <c r="L20" s="3"/>
      <c r="M20" s="48"/>
      <c r="N20" s="39" t="s">
        <v>131</v>
      </c>
      <c r="O20" s="4">
        <v>2</v>
      </c>
      <c r="P20" s="3"/>
      <c r="Q20" s="3"/>
      <c r="R20" s="3"/>
      <c r="S20" s="48"/>
      <c r="T20" s="20"/>
    </row>
    <row r="21" spans="1:20" ht="12.75" customHeight="1" x14ac:dyDescent="0.25">
      <c r="A21" s="20"/>
      <c r="B21" s="35" t="s">
        <v>73</v>
      </c>
      <c r="C21" s="3">
        <v>3</v>
      </c>
      <c r="D21" s="3"/>
      <c r="E21" s="3"/>
      <c r="F21" s="3"/>
      <c r="G21" s="48"/>
      <c r="H21" s="35" t="s">
        <v>103</v>
      </c>
      <c r="I21" s="3">
        <v>7</v>
      </c>
      <c r="J21" s="3"/>
      <c r="K21" s="3"/>
      <c r="L21" s="3"/>
      <c r="M21" s="48"/>
      <c r="N21" s="39" t="s">
        <v>132</v>
      </c>
      <c r="O21" s="4">
        <v>1</v>
      </c>
      <c r="P21" s="3"/>
      <c r="Q21" s="3"/>
      <c r="R21" s="3"/>
      <c r="S21" s="48"/>
      <c r="T21" s="20"/>
    </row>
    <row r="22" spans="1:20" ht="12.75" customHeight="1" x14ac:dyDescent="0.25">
      <c r="A22" s="20"/>
      <c r="B22" s="34" t="s">
        <v>9</v>
      </c>
      <c r="C22" s="3"/>
      <c r="D22" s="3"/>
      <c r="E22" s="3"/>
      <c r="F22" s="3"/>
      <c r="G22" s="48"/>
      <c r="H22" s="35" t="s">
        <v>104</v>
      </c>
      <c r="I22" s="3">
        <v>3</v>
      </c>
      <c r="J22" s="3"/>
      <c r="K22" s="3"/>
      <c r="L22" s="3"/>
      <c r="M22" s="48"/>
      <c r="N22" s="39" t="s">
        <v>133</v>
      </c>
      <c r="O22" s="4">
        <v>10</v>
      </c>
      <c r="P22" s="3"/>
      <c r="Q22" s="3"/>
      <c r="R22" s="3"/>
      <c r="S22" s="48"/>
      <c r="T22" s="20"/>
    </row>
    <row r="23" spans="1:20" ht="12.75" customHeight="1" x14ac:dyDescent="0.25">
      <c r="A23" s="20"/>
      <c r="B23" s="35" t="s">
        <v>10</v>
      </c>
      <c r="C23" s="3">
        <v>13</v>
      </c>
      <c r="D23" s="3"/>
      <c r="E23" s="3"/>
      <c r="F23" s="3"/>
      <c r="G23" s="48"/>
      <c r="H23" s="35" t="s">
        <v>105</v>
      </c>
      <c r="I23" s="3">
        <v>3</v>
      </c>
      <c r="J23" s="3"/>
      <c r="K23" s="3"/>
      <c r="L23" s="3"/>
      <c r="M23" s="48"/>
      <c r="N23" s="39" t="s">
        <v>134</v>
      </c>
      <c r="O23" s="4">
        <v>6</v>
      </c>
      <c r="P23" s="3"/>
      <c r="Q23" s="3"/>
      <c r="R23" s="3"/>
      <c r="S23" s="48"/>
      <c r="T23" s="20"/>
    </row>
    <row r="24" spans="1:20" ht="12.75" customHeight="1" x14ac:dyDescent="0.25">
      <c r="A24" s="20"/>
      <c r="B24" s="35" t="s">
        <v>74</v>
      </c>
      <c r="C24" s="3">
        <v>3</v>
      </c>
      <c r="D24" s="3" t="s">
        <v>171</v>
      </c>
      <c r="E24" s="3"/>
      <c r="F24" s="3">
        <v>1</v>
      </c>
      <c r="G24" s="48" t="s">
        <v>171</v>
      </c>
      <c r="H24" s="35" t="s">
        <v>106</v>
      </c>
      <c r="I24" s="3">
        <v>4</v>
      </c>
      <c r="J24" s="3"/>
      <c r="K24" s="3"/>
      <c r="L24" s="3"/>
      <c r="M24" s="48"/>
      <c r="N24" s="39" t="s">
        <v>135</v>
      </c>
      <c r="O24" s="4">
        <v>3</v>
      </c>
      <c r="P24" s="3"/>
      <c r="Q24" s="3"/>
      <c r="R24" s="3"/>
      <c r="S24" s="48"/>
      <c r="T24" s="20"/>
    </row>
    <row r="25" spans="1:20" ht="12.75" customHeight="1" x14ac:dyDescent="0.25">
      <c r="A25" s="20"/>
      <c r="B25" s="35" t="s">
        <v>75</v>
      </c>
      <c r="C25" s="3">
        <v>8</v>
      </c>
      <c r="D25" s="3"/>
      <c r="E25" s="3"/>
      <c r="F25" s="3"/>
      <c r="G25" s="48"/>
      <c r="H25" s="35" t="s">
        <v>107</v>
      </c>
      <c r="I25" s="3">
        <v>5</v>
      </c>
      <c r="J25" s="3"/>
      <c r="K25" s="3"/>
      <c r="L25" s="3" t="s">
        <v>170</v>
      </c>
      <c r="M25" s="48" t="s">
        <v>170</v>
      </c>
      <c r="N25" s="39" t="s">
        <v>136</v>
      </c>
      <c r="O25" s="4">
        <v>1</v>
      </c>
      <c r="P25" s="3"/>
      <c r="Q25" s="3">
        <v>1</v>
      </c>
      <c r="R25" s="3"/>
      <c r="S25" s="48">
        <v>1</v>
      </c>
      <c r="T25" s="20"/>
    </row>
    <row r="26" spans="1:20" ht="12.75" customHeight="1" x14ac:dyDescent="0.25">
      <c r="A26" s="20"/>
      <c r="B26" s="35" t="s">
        <v>76</v>
      </c>
      <c r="C26" s="3">
        <v>10</v>
      </c>
      <c r="D26" s="3"/>
      <c r="E26" s="3"/>
      <c r="F26" s="3"/>
      <c r="G26" s="48"/>
      <c r="H26" s="34" t="s">
        <v>49</v>
      </c>
      <c r="I26" s="3"/>
      <c r="J26" s="3"/>
      <c r="K26" s="3"/>
      <c r="L26" s="3"/>
      <c r="M26" s="48"/>
      <c r="N26" s="39" t="s">
        <v>137</v>
      </c>
      <c r="O26" s="4">
        <v>1</v>
      </c>
      <c r="P26" s="3"/>
      <c r="Q26" s="3"/>
      <c r="R26" s="3"/>
      <c r="S26" s="48"/>
      <c r="T26" s="20"/>
    </row>
    <row r="27" spans="1:20" ht="12.75" customHeight="1" x14ac:dyDescent="0.25">
      <c r="A27" s="20"/>
      <c r="B27" s="35" t="s">
        <v>77</v>
      </c>
      <c r="C27" s="3">
        <v>8</v>
      </c>
      <c r="D27" s="3"/>
      <c r="E27" s="3"/>
      <c r="F27" s="3"/>
      <c r="G27" s="48"/>
      <c r="H27" s="35" t="s">
        <v>108</v>
      </c>
      <c r="I27" s="3">
        <v>8</v>
      </c>
      <c r="J27" s="3"/>
      <c r="K27" s="3"/>
      <c r="L27" s="3"/>
      <c r="M27" s="48"/>
      <c r="N27" s="39" t="s">
        <v>138</v>
      </c>
      <c r="O27" s="4">
        <v>5</v>
      </c>
      <c r="P27" s="3" t="s">
        <v>171</v>
      </c>
      <c r="Q27" s="3" t="s">
        <v>171</v>
      </c>
      <c r="R27" s="3"/>
      <c r="S27" s="48" t="s">
        <v>171</v>
      </c>
      <c r="T27" s="20"/>
    </row>
    <row r="28" spans="1:20" ht="12.75" customHeight="1" x14ac:dyDescent="0.25">
      <c r="A28" s="20"/>
      <c r="B28" s="35" t="s">
        <v>78</v>
      </c>
      <c r="C28" s="3"/>
      <c r="D28" s="3"/>
      <c r="E28" s="3"/>
      <c r="F28" s="3"/>
      <c r="G28" s="48"/>
      <c r="H28" s="35" t="s">
        <v>109</v>
      </c>
      <c r="I28" s="3">
        <v>6</v>
      </c>
      <c r="J28" s="3"/>
      <c r="K28" s="3"/>
      <c r="L28" s="3"/>
      <c r="M28" s="48"/>
      <c r="N28" s="39" t="s">
        <v>139</v>
      </c>
      <c r="O28" s="4">
        <v>1</v>
      </c>
      <c r="P28" s="3"/>
      <c r="Q28" s="3"/>
      <c r="R28" s="3"/>
      <c r="S28" s="48"/>
      <c r="T28" s="20"/>
    </row>
    <row r="29" spans="1:20" ht="12.75" customHeight="1" x14ac:dyDescent="0.25">
      <c r="A29" s="20"/>
      <c r="B29" s="35" t="s">
        <v>11</v>
      </c>
      <c r="C29" s="3">
        <v>14</v>
      </c>
      <c r="D29" s="3"/>
      <c r="E29" s="3"/>
      <c r="F29" s="3"/>
      <c r="G29" s="48"/>
      <c r="H29" s="35" t="s">
        <v>110</v>
      </c>
      <c r="I29" s="3"/>
      <c r="J29" s="1"/>
      <c r="K29" s="1"/>
      <c r="L29" s="1"/>
      <c r="M29" s="47"/>
      <c r="N29" s="39" t="s">
        <v>140</v>
      </c>
      <c r="O29" s="4">
        <v>5</v>
      </c>
      <c r="P29" s="1"/>
      <c r="Q29" s="1"/>
      <c r="R29" s="1"/>
      <c r="S29" s="47"/>
      <c r="T29" s="20"/>
    </row>
    <row r="30" spans="1:20" ht="12.75" customHeight="1" x14ac:dyDescent="0.25">
      <c r="A30" s="20"/>
      <c r="B30" s="35" t="s">
        <v>12</v>
      </c>
      <c r="C30" s="3">
        <v>12</v>
      </c>
      <c r="D30" s="3"/>
      <c r="E30" s="3"/>
      <c r="F30" s="3"/>
      <c r="G30" s="48"/>
      <c r="H30" s="35" t="s">
        <v>25</v>
      </c>
      <c r="I30" s="3">
        <v>10</v>
      </c>
      <c r="J30" s="1"/>
      <c r="K30" s="1"/>
      <c r="L30" s="1"/>
      <c r="M30" s="47"/>
      <c r="N30" s="39" t="s">
        <v>141</v>
      </c>
      <c r="O30" s="4">
        <v>5</v>
      </c>
      <c r="P30" s="3" t="s">
        <v>170</v>
      </c>
      <c r="Q30" s="3"/>
      <c r="R30" s="3"/>
      <c r="S30" s="48" t="s">
        <v>170</v>
      </c>
      <c r="T30" s="20"/>
    </row>
    <row r="31" spans="1:20" ht="12.75" customHeight="1" x14ac:dyDescent="0.25">
      <c r="A31" s="20"/>
      <c r="B31" s="35" t="s">
        <v>79</v>
      </c>
      <c r="C31" s="3"/>
      <c r="D31" s="3"/>
      <c r="E31" s="3"/>
      <c r="F31" s="3"/>
      <c r="G31" s="48"/>
      <c r="H31" s="35" t="s">
        <v>26</v>
      </c>
      <c r="I31" s="3">
        <v>8</v>
      </c>
      <c r="J31" s="3"/>
      <c r="K31" s="3"/>
      <c r="L31" s="3"/>
      <c r="M31" s="48"/>
      <c r="N31" s="39" t="s">
        <v>127</v>
      </c>
      <c r="O31" s="4"/>
      <c r="P31" s="3"/>
      <c r="Q31" s="3"/>
      <c r="R31" s="3"/>
      <c r="S31" s="48"/>
      <c r="T31" s="20"/>
    </row>
    <row r="32" spans="1:20" ht="12.75" customHeight="1" x14ac:dyDescent="0.25">
      <c r="A32" s="20"/>
      <c r="B32" s="35" t="s">
        <v>13</v>
      </c>
      <c r="C32" s="3">
        <v>4</v>
      </c>
      <c r="D32" s="3"/>
      <c r="E32" s="3" t="s">
        <v>170</v>
      </c>
      <c r="F32" s="3"/>
      <c r="G32" s="48"/>
      <c r="H32" s="35" t="s">
        <v>27</v>
      </c>
      <c r="I32" s="3">
        <v>4</v>
      </c>
      <c r="J32" s="3"/>
      <c r="K32" s="3"/>
      <c r="L32" s="3"/>
      <c r="M32" s="48"/>
      <c r="N32" s="39" t="s">
        <v>142</v>
      </c>
      <c r="O32" s="4">
        <v>6</v>
      </c>
      <c r="P32" s="3"/>
      <c r="Q32" s="3"/>
      <c r="R32" s="3"/>
      <c r="S32" s="48"/>
      <c r="T32" s="20"/>
    </row>
    <row r="33" spans="1:20" ht="12.75" customHeight="1" x14ac:dyDescent="0.25">
      <c r="A33" s="20"/>
      <c r="B33" s="35" t="s">
        <v>14</v>
      </c>
      <c r="C33" s="3">
        <v>6</v>
      </c>
      <c r="D33" s="3" t="s">
        <v>171</v>
      </c>
      <c r="E33" s="3"/>
      <c r="F33" s="3" t="s">
        <v>170</v>
      </c>
      <c r="G33" s="48"/>
      <c r="H33" s="35" t="s">
        <v>28</v>
      </c>
      <c r="I33" s="3">
        <v>6</v>
      </c>
      <c r="J33" s="3" t="s">
        <v>170</v>
      </c>
      <c r="K33" s="3"/>
      <c r="L33" s="3"/>
      <c r="M33" s="48" t="s">
        <v>170</v>
      </c>
      <c r="N33" s="39" t="s">
        <v>41</v>
      </c>
      <c r="O33" s="4">
        <v>3</v>
      </c>
      <c r="P33" s="3"/>
      <c r="Q33" s="3"/>
      <c r="R33" s="3"/>
      <c r="S33" s="48"/>
      <c r="T33" s="20"/>
    </row>
    <row r="34" spans="1:20" ht="12.75" customHeight="1" x14ac:dyDescent="0.25">
      <c r="A34" s="20"/>
      <c r="B34" s="35" t="s">
        <v>15</v>
      </c>
      <c r="C34" s="3">
        <v>12</v>
      </c>
      <c r="D34" s="3"/>
      <c r="E34" s="3"/>
      <c r="F34" s="3"/>
      <c r="G34" s="48" t="s">
        <v>171</v>
      </c>
      <c r="H34" s="35" t="s">
        <v>29</v>
      </c>
      <c r="I34" s="3">
        <v>12</v>
      </c>
      <c r="J34" s="3"/>
      <c r="K34" s="3"/>
      <c r="L34" s="3"/>
      <c r="M34" s="48"/>
      <c r="N34" s="39" t="s">
        <v>42</v>
      </c>
      <c r="O34" s="4">
        <v>3</v>
      </c>
      <c r="P34" s="3"/>
      <c r="Q34" s="3"/>
      <c r="R34" s="3"/>
      <c r="S34" s="48"/>
      <c r="T34" s="20"/>
    </row>
    <row r="35" spans="1:20" ht="12.75" customHeight="1" x14ac:dyDescent="0.25">
      <c r="A35" s="20"/>
      <c r="B35" s="35" t="s">
        <v>81</v>
      </c>
      <c r="C35" s="3">
        <v>6</v>
      </c>
      <c r="D35" s="3"/>
      <c r="E35" s="3"/>
      <c r="F35" s="3"/>
      <c r="G35" s="48"/>
      <c r="H35" s="35" t="s">
        <v>30</v>
      </c>
      <c r="I35" s="3">
        <v>10</v>
      </c>
      <c r="J35" s="3"/>
      <c r="K35" s="3"/>
      <c r="L35" s="3"/>
      <c r="M35" s="48"/>
      <c r="N35" s="39" t="s">
        <v>143</v>
      </c>
      <c r="O35" s="4">
        <v>3</v>
      </c>
      <c r="P35" s="3"/>
      <c r="Q35" s="3"/>
      <c r="R35" s="3"/>
      <c r="S35" s="48"/>
      <c r="T35" s="20"/>
    </row>
    <row r="36" spans="1:20" ht="12.75" customHeight="1" x14ac:dyDescent="0.25">
      <c r="A36" s="20"/>
      <c r="B36" s="35" t="s">
        <v>16</v>
      </c>
      <c r="C36" s="3">
        <v>15</v>
      </c>
      <c r="D36" s="3"/>
      <c r="E36" s="3"/>
      <c r="F36" s="3"/>
      <c r="G36" s="48"/>
      <c r="H36" s="35" t="s">
        <v>31</v>
      </c>
      <c r="I36" s="3">
        <v>12</v>
      </c>
      <c r="J36" s="1"/>
      <c r="K36" s="1"/>
      <c r="L36" s="1"/>
      <c r="M36" s="47"/>
      <c r="N36" s="39" t="s">
        <v>144</v>
      </c>
      <c r="O36" s="4">
        <v>3</v>
      </c>
      <c r="P36" s="3"/>
      <c r="Q36" s="3"/>
      <c r="R36" s="3"/>
      <c r="S36" s="48"/>
      <c r="T36" s="20"/>
    </row>
    <row r="37" spans="1:20" ht="12.75" customHeight="1" x14ac:dyDescent="0.25">
      <c r="A37" s="20"/>
      <c r="B37" s="35" t="s">
        <v>82</v>
      </c>
      <c r="C37" s="3">
        <v>13</v>
      </c>
      <c r="D37" s="3"/>
      <c r="E37" s="3"/>
      <c r="F37" s="3"/>
      <c r="G37" s="48"/>
      <c r="H37" s="35" t="s">
        <v>32</v>
      </c>
      <c r="I37" s="3">
        <v>8</v>
      </c>
      <c r="J37" s="1"/>
      <c r="K37" s="1"/>
      <c r="L37" s="1"/>
      <c r="M37" s="47"/>
      <c r="N37" s="39" t="s">
        <v>145</v>
      </c>
      <c r="O37" s="4">
        <v>3</v>
      </c>
      <c r="P37" s="3"/>
      <c r="Q37" s="3"/>
      <c r="R37" s="3"/>
      <c r="S37" s="48"/>
      <c r="T37" s="20"/>
    </row>
    <row r="38" spans="1:20" ht="12.75" customHeight="1" x14ac:dyDescent="0.25">
      <c r="A38" s="20"/>
      <c r="B38" s="35" t="s">
        <v>83</v>
      </c>
      <c r="C38" s="3">
        <v>9</v>
      </c>
      <c r="D38" s="3"/>
      <c r="E38" s="3"/>
      <c r="F38" s="3"/>
      <c r="G38" s="48"/>
      <c r="H38" s="34" t="s">
        <v>33</v>
      </c>
      <c r="I38" s="3"/>
      <c r="J38" s="1"/>
      <c r="K38" s="1"/>
      <c r="L38" s="1"/>
      <c r="M38" s="47"/>
      <c r="N38" s="39" t="s">
        <v>146</v>
      </c>
      <c r="O38" s="4">
        <v>3</v>
      </c>
      <c r="P38" s="3"/>
      <c r="Q38" s="3"/>
      <c r="R38" s="3"/>
      <c r="S38" s="48"/>
      <c r="T38" s="20"/>
    </row>
    <row r="39" spans="1:20" ht="12.75" customHeight="1" x14ac:dyDescent="0.25">
      <c r="A39" s="20"/>
      <c r="B39" s="35" t="s">
        <v>84</v>
      </c>
      <c r="C39" s="3">
        <v>15</v>
      </c>
      <c r="D39" s="3"/>
      <c r="E39" s="3"/>
      <c r="F39" s="3"/>
      <c r="G39" s="48"/>
      <c r="H39" s="35" t="s">
        <v>111</v>
      </c>
      <c r="I39" s="3">
        <v>13</v>
      </c>
      <c r="J39" s="1"/>
      <c r="K39" s="1"/>
      <c r="L39" s="1"/>
      <c r="M39" s="47"/>
      <c r="N39" s="39" t="s">
        <v>147</v>
      </c>
      <c r="O39" s="4">
        <v>5</v>
      </c>
      <c r="P39" s="3"/>
      <c r="Q39" s="3"/>
      <c r="R39" s="3"/>
      <c r="S39" s="48"/>
      <c r="T39" s="20"/>
    </row>
    <row r="40" spans="1:20" ht="12.75" customHeight="1" x14ac:dyDescent="0.25">
      <c r="A40" s="20"/>
      <c r="B40" s="35" t="s">
        <v>85</v>
      </c>
      <c r="C40" s="3">
        <v>10</v>
      </c>
      <c r="D40" s="3"/>
      <c r="E40" s="3"/>
      <c r="F40" s="3"/>
      <c r="G40" s="48"/>
      <c r="H40" s="35" t="s">
        <v>112</v>
      </c>
      <c r="I40" s="3">
        <v>11</v>
      </c>
      <c r="J40" s="1"/>
      <c r="K40" s="1"/>
      <c r="L40" s="1"/>
      <c r="M40" s="47"/>
      <c r="N40" s="39" t="s">
        <v>128</v>
      </c>
      <c r="O40" s="4"/>
      <c r="P40" s="3"/>
      <c r="Q40" s="3"/>
      <c r="R40" s="3"/>
      <c r="S40" s="48"/>
      <c r="T40" s="20"/>
    </row>
    <row r="41" spans="1:20" ht="12.75" customHeight="1" x14ac:dyDescent="0.25">
      <c r="A41" s="20"/>
      <c r="B41" s="35" t="s">
        <v>86</v>
      </c>
      <c r="C41" s="3">
        <v>15</v>
      </c>
      <c r="D41" s="3"/>
      <c r="E41" s="3"/>
      <c r="F41" s="3"/>
      <c r="G41" s="48"/>
      <c r="H41" s="35" t="s">
        <v>115</v>
      </c>
      <c r="I41" s="3">
        <v>11</v>
      </c>
      <c r="J41" s="1"/>
      <c r="K41" s="1"/>
      <c r="L41" s="1"/>
      <c r="M41" s="47"/>
      <c r="N41" s="39" t="s">
        <v>43</v>
      </c>
      <c r="O41" s="4">
        <v>5</v>
      </c>
      <c r="P41" s="3"/>
      <c r="Q41" s="3"/>
      <c r="R41" s="3"/>
      <c r="S41" s="48"/>
      <c r="T41" s="20"/>
    </row>
    <row r="42" spans="1:20" ht="12.75" customHeight="1" x14ac:dyDescent="0.25">
      <c r="A42" s="20"/>
      <c r="B42" s="35" t="s">
        <v>87</v>
      </c>
      <c r="C42" s="3">
        <v>12</v>
      </c>
      <c r="D42" s="3"/>
      <c r="E42" s="3"/>
      <c r="F42" s="3"/>
      <c r="G42" s="48"/>
      <c r="H42" s="35" t="s">
        <v>34</v>
      </c>
      <c r="I42" s="3">
        <v>6</v>
      </c>
      <c r="J42" s="1"/>
      <c r="K42" s="1"/>
      <c r="L42" s="1"/>
      <c r="M42" s="47"/>
      <c r="N42" s="39" t="s">
        <v>148</v>
      </c>
      <c r="O42" s="4">
        <v>3</v>
      </c>
      <c r="P42" s="3"/>
      <c r="Q42" s="3"/>
      <c r="R42" s="3"/>
      <c r="S42" s="44"/>
      <c r="T42" s="20"/>
    </row>
    <row r="43" spans="1:20" ht="12.75" customHeight="1" thickBot="1" x14ac:dyDescent="0.3">
      <c r="A43" s="20"/>
      <c r="B43" s="35" t="s">
        <v>88</v>
      </c>
      <c r="C43" s="3">
        <v>9</v>
      </c>
      <c r="D43" s="3"/>
      <c r="E43" s="3"/>
      <c r="F43" s="3"/>
      <c r="G43" s="48"/>
      <c r="H43" s="35" t="s">
        <v>116</v>
      </c>
      <c r="I43" s="3">
        <v>15</v>
      </c>
      <c r="J43" s="1"/>
      <c r="K43" s="1"/>
      <c r="L43" s="1"/>
      <c r="M43" s="47"/>
      <c r="N43" s="40" t="s">
        <v>149</v>
      </c>
      <c r="O43" s="5">
        <v>6</v>
      </c>
      <c r="P43" s="45"/>
      <c r="Q43" s="45"/>
      <c r="R43" s="45"/>
      <c r="S43" s="46"/>
      <c r="T43" s="20"/>
    </row>
    <row r="44" spans="1:20" ht="12.75" customHeight="1" x14ac:dyDescent="0.25">
      <c r="A44" s="20"/>
      <c r="B44" s="35" t="s">
        <v>80</v>
      </c>
      <c r="C44" s="3"/>
      <c r="D44" s="3"/>
      <c r="E44" s="3"/>
      <c r="F44" s="3"/>
      <c r="G44" s="48"/>
      <c r="H44" s="35" t="s">
        <v>35</v>
      </c>
      <c r="I44" s="3">
        <v>10</v>
      </c>
      <c r="J44" s="1"/>
      <c r="K44" s="1"/>
      <c r="L44" s="1"/>
      <c r="M44" s="49"/>
      <c r="N44" s="41" t="s">
        <v>46</v>
      </c>
      <c r="O44" s="31"/>
      <c r="P44" s="31"/>
      <c r="Q44" s="31"/>
      <c r="R44" s="31"/>
      <c r="S44" s="50">
        <f>C18+C20+C24+C34+C48+C55+I18+I25+I33+I52+I54+O19+O25+O27+O30</f>
        <v>74</v>
      </c>
      <c r="T44" s="20"/>
    </row>
    <row r="45" spans="1:20" ht="12.75" customHeight="1" x14ac:dyDescent="0.25">
      <c r="A45" s="20"/>
      <c r="B45" s="35" t="s">
        <v>89</v>
      </c>
      <c r="C45" s="3">
        <v>10</v>
      </c>
      <c r="D45" s="3"/>
      <c r="E45" s="3"/>
      <c r="F45" s="3"/>
      <c r="G45" s="48"/>
      <c r="H45" s="35" t="s">
        <v>36</v>
      </c>
      <c r="I45" s="3">
        <v>6</v>
      </c>
      <c r="J45" s="1"/>
      <c r="K45" s="3"/>
      <c r="L45" s="3"/>
      <c r="M45" s="54"/>
      <c r="N45" s="42" t="s">
        <v>47</v>
      </c>
      <c r="O45" s="30"/>
      <c r="P45" s="30"/>
      <c r="Q45" s="30"/>
      <c r="R45" s="30"/>
      <c r="S45" s="51">
        <f>COUNTA(G18:G57,M17:M56,S17:S42)</f>
        <v>15</v>
      </c>
      <c r="T45" s="20"/>
    </row>
    <row r="46" spans="1:20" ht="12.75" customHeight="1" thickBot="1" x14ac:dyDescent="0.3">
      <c r="A46" s="20"/>
      <c r="B46" s="35" t="s">
        <v>17</v>
      </c>
      <c r="C46" s="3">
        <v>10</v>
      </c>
      <c r="D46" s="3"/>
      <c r="E46" s="3"/>
      <c r="F46" s="3"/>
      <c r="G46" s="48"/>
      <c r="H46" s="35" t="s">
        <v>117</v>
      </c>
      <c r="I46" s="3">
        <v>11</v>
      </c>
      <c r="J46" s="1"/>
      <c r="K46" s="3"/>
      <c r="L46" s="3"/>
      <c r="M46" s="54"/>
      <c r="N46" s="43" t="s">
        <v>48</v>
      </c>
      <c r="O46" s="32"/>
      <c r="P46" s="32"/>
      <c r="Q46" s="32"/>
      <c r="R46" s="32"/>
      <c r="S46" s="52">
        <f>S44/S45</f>
        <v>4.9333333333333336</v>
      </c>
      <c r="T46" s="20"/>
    </row>
    <row r="47" spans="1:20" ht="12.75" customHeight="1" x14ac:dyDescent="0.25">
      <c r="A47" s="20"/>
      <c r="B47" s="35" t="s">
        <v>90</v>
      </c>
      <c r="C47" s="3">
        <v>8</v>
      </c>
      <c r="D47" s="3"/>
      <c r="E47" s="3"/>
      <c r="F47" s="3"/>
      <c r="G47" s="48"/>
      <c r="H47" s="35" t="s">
        <v>37</v>
      </c>
      <c r="I47" s="3">
        <v>10</v>
      </c>
      <c r="J47" s="1"/>
      <c r="K47" s="3"/>
      <c r="L47" s="3"/>
      <c r="M47" s="48"/>
      <c r="N47" s="118" t="s">
        <v>44</v>
      </c>
      <c r="O47" s="118"/>
      <c r="P47" s="118"/>
      <c r="Q47" s="118"/>
      <c r="R47" s="118"/>
      <c r="S47" s="119"/>
      <c r="T47" s="20"/>
    </row>
    <row r="48" spans="1:20" ht="12.75" customHeight="1" x14ac:dyDescent="0.25">
      <c r="A48" s="20"/>
      <c r="B48" s="35" t="s">
        <v>18</v>
      </c>
      <c r="C48" s="3">
        <v>4</v>
      </c>
      <c r="D48" s="3"/>
      <c r="E48" s="3" t="s">
        <v>171</v>
      </c>
      <c r="F48" s="3"/>
      <c r="G48" s="48" t="s">
        <v>171</v>
      </c>
      <c r="H48" s="35" t="s">
        <v>118</v>
      </c>
      <c r="I48" s="3">
        <v>13</v>
      </c>
      <c r="J48" s="3"/>
      <c r="K48" s="3"/>
      <c r="L48" s="3"/>
      <c r="M48" s="48"/>
      <c r="N48" s="118"/>
      <c r="O48" s="118"/>
      <c r="P48" s="118"/>
      <c r="Q48" s="118"/>
      <c r="R48" s="118"/>
      <c r="S48" s="119"/>
      <c r="T48" s="20"/>
    </row>
    <row r="49" spans="1:20" ht="12.75" customHeight="1" x14ac:dyDescent="0.25">
      <c r="A49" s="20"/>
      <c r="B49" s="35" t="s">
        <v>19</v>
      </c>
      <c r="C49" s="3">
        <v>8</v>
      </c>
      <c r="D49" s="3"/>
      <c r="E49" s="3"/>
      <c r="F49" s="3"/>
      <c r="G49" s="48"/>
      <c r="H49" s="35" t="s">
        <v>113</v>
      </c>
      <c r="I49" s="3"/>
      <c r="J49" s="3"/>
      <c r="K49" s="3"/>
      <c r="L49" s="3"/>
      <c r="M49" s="48"/>
      <c r="N49" s="118"/>
      <c r="O49" s="118"/>
      <c r="P49" s="118"/>
      <c r="Q49" s="118"/>
      <c r="R49" s="118"/>
      <c r="S49" s="119"/>
      <c r="T49" s="20"/>
    </row>
    <row r="50" spans="1:20" ht="12.75" customHeight="1" x14ac:dyDescent="0.25">
      <c r="A50" s="20"/>
      <c r="B50" s="35" t="s">
        <v>91</v>
      </c>
      <c r="C50" s="3">
        <v>10</v>
      </c>
      <c r="D50" s="3"/>
      <c r="E50" s="3"/>
      <c r="F50" s="3"/>
      <c r="G50" s="48"/>
      <c r="H50" s="35" t="s">
        <v>119</v>
      </c>
      <c r="I50" s="3">
        <v>5</v>
      </c>
      <c r="J50" s="3"/>
      <c r="K50" s="3"/>
      <c r="L50" s="3"/>
      <c r="M50" s="48"/>
      <c r="N50" s="127"/>
      <c r="O50" s="127"/>
      <c r="P50" s="127"/>
      <c r="Q50" s="127"/>
      <c r="R50" s="127"/>
      <c r="S50" s="128"/>
      <c r="T50" s="20"/>
    </row>
    <row r="51" spans="1:20" ht="12.75" customHeight="1" x14ac:dyDescent="0.25">
      <c r="A51" s="20"/>
      <c r="B51" s="35" t="s">
        <v>20</v>
      </c>
      <c r="C51" s="3">
        <v>8</v>
      </c>
      <c r="D51" s="3"/>
      <c r="E51" s="3"/>
      <c r="F51" s="3"/>
      <c r="G51" s="48"/>
      <c r="H51" s="35" t="s">
        <v>120</v>
      </c>
      <c r="I51" s="3">
        <v>8</v>
      </c>
      <c r="J51" s="3"/>
      <c r="K51" s="3"/>
      <c r="L51" s="3"/>
      <c r="M51" s="48"/>
      <c r="N51" s="132" t="s">
        <v>246</v>
      </c>
      <c r="O51" s="116"/>
      <c r="P51" s="116"/>
      <c r="Q51" s="116"/>
      <c r="R51" s="116"/>
      <c r="S51" s="117"/>
      <c r="T51" s="20"/>
    </row>
    <row r="52" spans="1:20" ht="12.75" customHeight="1" x14ac:dyDescent="0.25">
      <c r="A52" s="20"/>
      <c r="B52" s="35" t="s">
        <v>92</v>
      </c>
      <c r="C52" s="3">
        <v>8</v>
      </c>
      <c r="D52" s="3"/>
      <c r="E52" s="3"/>
      <c r="F52" s="3"/>
      <c r="G52" s="48"/>
      <c r="H52" s="35" t="s">
        <v>38</v>
      </c>
      <c r="I52" s="3">
        <v>5</v>
      </c>
      <c r="J52" s="3" t="s">
        <v>171</v>
      </c>
      <c r="K52" s="3" t="s">
        <v>170</v>
      </c>
      <c r="L52" s="3"/>
      <c r="M52" s="48" t="s">
        <v>171</v>
      </c>
      <c r="N52" s="118"/>
      <c r="O52" s="118"/>
      <c r="P52" s="118"/>
      <c r="Q52" s="118"/>
      <c r="R52" s="118"/>
      <c r="S52" s="119"/>
      <c r="T52" s="20"/>
    </row>
    <row r="53" spans="1:20" ht="12.75" customHeight="1" x14ac:dyDescent="0.25">
      <c r="A53" s="20"/>
      <c r="B53" s="35" t="s">
        <v>93</v>
      </c>
      <c r="C53" s="3">
        <v>8</v>
      </c>
      <c r="D53" s="3"/>
      <c r="E53" s="3"/>
      <c r="F53" s="3"/>
      <c r="G53" s="48"/>
      <c r="H53" s="35" t="s">
        <v>121</v>
      </c>
      <c r="I53" s="3">
        <v>5</v>
      </c>
      <c r="J53" s="3"/>
      <c r="K53" s="3"/>
      <c r="L53" s="3"/>
      <c r="M53" s="48"/>
      <c r="N53" s="118"/>
      <c r="O53" s="118"/>
      <c r="P53" s="118"/>
      <c r="Q53" s="118"/>
      <c r="R53" s="118"/>
      <c r="S53" s="119"/>
      <c r="T53" s="20"/>
    </row>
    <row r="54" spans="1:20" ht="12.75" customHeight="1" x14ac:dyDescent="0.25">
      <c r="A54" s="20"/>
      <c r="B54" s="35" t="s">
        <v>94</v>
      </c>
      <c r="C54" s="3">
        <v>6</v>
      </c>
      <c r="D54" s="3"/>
      <c r="E54" s="3"/>
      <c r="F54" s="3"/>
      <c r="G54" s="48"/>
      <c r="H54" s="35" t="s">
        <v>122</v>
      </c>
      <c r="I54" s="3">
        <v>12</v>
      </c>
      <c r="J54" s="3" t="s">
        <v>170</v>
      </c>
      <c r="K54" s="3" t="s">
        <v>170</v>
      </c>
      <c r="L54" s="3">
        <v>1</v>
      </c>
      <c r="M54" s="48" t="s">
        <v>170</v>
      </c>
      <c r="N54" s="118"/>
      <c r="O54" s="118"/>
      <c r="P54" s="118"/>
      <c r="Q54" s="118"/>
      <c r="R54" s="118"/>
      <c r="S54" s="119"/>
      <c r="T54" s="20"/>
    </row>
    <row r="55" spans="1:20" ht="12.75" customHeight="1" x14ac:dyDescent="0.25">
      <c r="A55" s="20"/>
      <c r="B55" s="35" t="s">
        <v>95</v>
      </c>
      <c r="C55" s="3">
        <v>4</v>
      </c>
      <c r="D55" s="3"/>
      <c r="E55" s="3"/>
      <c r="F55" s="3" t="s">
        <v>170</v>
      </c>
      <c r="G55" s="48" t="s">
        <v>170</v>
      </c>
      <c r="H55" s="35" t="s">
        <v>123</v>
      </c>
      <c r="I55" s="3">
        <v>8</v>
      </c>
      <c r="J55" s="3"/>
      <c r="K55" s="3"/>
      <c r="L55" s="3"/>
      <c r="M55" s="48"/>
      <c r="N55" s="118"/>
      <c r="O55" s="118"/>
      <c r="P55" s="118"/>
      <c r="Q55" s="118"/>
      <c r="R55" s="118"/>
      <c r="S55" s="119"/>
      <c r="T55" s="20"/>
    </row>
    <row r="56" spans="1:20" ht="12.75" customHeight="1" x14ac:dyDescent="0.25">
      <c r="A56" s="20"/>
      <c r="B56" s="35" t="s">
        <v>96</v>
      </c>
      <c r="C56" s="3"/>
      <c r="D56" s="3"/>
      <c r="E56" s="3"/>
      <c r="F56" s="3"/>
      <c r="G56" s="48"/>
      <c r="H56" s="35" t="s">
        <v>124</v>
      </c>
      <c r="I56" s="3">
        <v>5</v>
      </c>
      <c r="J56" s="1"/>
      <c r="K56" s="1"/>
      <c r="L56" s="1"/>
      <c r="M56" s="8"/>
      <c r="N56" s="118"/>
      <c r="O56" s="118"/>
      <c r="P56" s="118"/>
      <c r="Q56" s="118"/>
      <c r="R56" s="118"/>
      <c r="S56" s="119"/>
      <c r="T56" s="20"/>
    </row>
    <row r="57" spans="1:20" ht="12.75" customHeight="1" x14ac:dyDescent="0.25">
      <c r="A57" s="20"/>
      <c r="B57" s="35" t="s">
        <v>97</v>
      </c>
      <c r="C57" s="3">
        <v>12</v>
      </c>
      <c r="D57" s="1"/>
      <c r="E57" s="1"/>
      <c r="F57" s="1"/>
      <c r="G57" s="8"/>
      <c r="H57" s="35" t="s">
        <v>39</v>
      </c>
      <c r="I57" s="3">
        <v>10</v>
      </c>
      <c r="J57" s="1"/>
      <c r="K57" s="1"/>
      <c r="L57" s="1"/>
      <c r="M57" s="8"/>
      <c r="N57" s="118"/>
      <c r="O57" s="118"/>
      <c r="P57" s="118"/>
      <c r="Q57" s="118"/>
      <c r="R57" s="118"/>
      <c r="S57" s="119"/>
      <c r="T57" s="20"/>
    </row>
    <row r="58" spans="1:20" ht="12.75" customHeight="1" thickBot="1" x14ac:dyDescent="0.3">
      <c r="A58" s="20"/>
      <c r="B58" s="16"/>
      <c r="C58" s="17"/>
      <c r="D58" s="17"/>
      <c r="E58" s="17"/>
      <c r="F58" s="17"/>
      <c r="G58" s="19"/>
      <c r="H58" s="36" t="s">
        <v>125</v>
      </c>
      <c r="I58" s="11">
        <v>10</v>
      </c>
      <c r="J58" s="9"/>
      <c r="K58" s="9"/>
      <c r="L58" s="9"/>
      <c r="M58" s="10"/>
      <c r="N58" s="120"/>
      <c r="O58" s="120"/>
      <c r="P58" s="120"/>
      <c r="Q58" s="120"/>
      <c r="R58" s="120"/>
      <c r="S58" s="121"/>
      <c r="T58" s="20"/>
    </row>
    <row r="59" spans="1:20" ht="12.75" customHeight="1" x14ac:dyDescent="0.25">
      <c r="A59" s="20"/>
      <c r="B59" s="21" t="s">
        <v>150</v>
      </c>
      <c r="C59" s="22" t="s">
        <v>151</v>
      </c>
      <c r="D59" s="22"/>
      <c r="E59" s="22"/>
      <c r="F59" s="22"/>
      <c r="G59" s="22"/>
      <c r="H59" s="22"/>
      <c r="I59" s="22"/>
      <c r="J59" s="22"/>
      <c r="K59" s="22"/>
      <c r="L59" s="22"/>
      <c r="M59" s="22" t="s">
        <v>162</v>
      </c>
      <c r="N59" s="22"/>
      <c r="O59" s="22"/>
      <c r="P59" s="22"/>
      <c r="Q59" s="22"/>
      <c r="R59" s="22"/>
      <c r="S59" s="23"/>
      <c r="T59" s="20"/>
    </row>
    <row r="60" spans="1:20" ht="12.75" customHeight="1" x14ac:dyDescent="0.25">
      <c r="A60" s="20"/>
      <c r="B60" s="24"/>
      <c r="C60" s="25" t="s">
        <v>152</v>
      </c>
      <c r="D60" s="25"/>
      <c r="E60" s="25"/>
      <c r="F60" s="25"/>
      <c r="G60" s="25"/>
      <c r="H60" s="25"/>
      <c r="I60" s="25"/>
      <c r="J60" s="25"/>
      <c r="K60" s="25"/>
      <c r="L60" s="25"/>
      <c r="M60" s="25" t="s">
        <v>163</v>
      </c>
      <c r="N60" s="25"/>
      <c r="O60" s="25"/>
      <c r="P60" s="25"/>
      <c r="Q60" s="25"/>
      <c r="R60" s="25"/>
      <c r="S60" s="26"/>
      <c r="T60" s="20"/>
    </row>
    <row r="61" spans="1:20" ht="12.75" customHeight="1" x14ac:dyDescent="0.25">
      <c r="A61" s="20"/>
      <c r="B61" s="24"/>
      <c r="C61" s="25" t="s">
        <v>161</v>
      </c>
      <c r="D61" s="25"/>
      <c r="E61" s="25"/>
      <c r="F61" s="25"/>
      <c r="G61" s="25"/>
      <c r="H61" s="25"/>
      <c r="I61" s="25"/>
      <c r="J61" s="25"/>
      <c r="K61" s="25"/>
      <c r="L61" s="25"/>
      <c r="M61" s="25" t="s">
        <v>164</v>
      </c>
      <c r="N61" s="25"/>
      <c r="O61" s="25"/>
      <c r="P61" s="25"/>
      <c r="Q61" s="25"/>
      <c r="R61" s="25"/>
      <c r="S61" s="26"/>
      <c r="T61" s="20"/>
    </row>
    <row r="62" spans="1:20" ht="12.75" customHeight="1" x14ac:dyDescent="0.25">
      <c r="A62" s="20"/>
      <c r="B62" s="24"/>
      <c r="C62" s="25" t="s">
        <v>153</v>
      </c>
      <c r="D62" s="25"/>
      <c r="E62" s="25"/>
      <c r="F62" s="25"/>
      <c r="G62" s="25"/>
      <c r="H62" s="25"/>
      <c r="I62" s="25"/>
      <c r="J62" s="25"/>
      <c r="K62" s="25"/>
      <c r="L62" s="25"/>
      <c r="M62" s="25" t="s">
        <v>156</v>
      </c>
      <c r="N62" s="25"/>
      <c r="O62" s="25"/>
      <c r="P62" s="25"/>
      <c r="Q62" s="25"/>
      <c r="R62" s="25"/>
      <c r="S62" s="26"/>
      <c r="T62" s="20"/>
    </row>
    <row r="63" spans="1:20" ht="12.75" customHeight="1" x14ac:dyDescent="0.25">
      <c r="A63" s="20"/>
      <c r="B63" s="24"/>
      <c r="C63" s="25" t="s">
        <v>155</v>
      </c>
      <c r="D63" s="25"/>
      <c r="E63" s="25"/>
      <c r="F63" s="25"/>
      <c r="G63" s="25"/>
      <c r="H63" s="25"/>
      <c r="I63" s="25"/>
      <c r="J63" s="25"/>
      <c r="K63" s="25"/>
      <c r="L63" s="25"/>
      <c r="M63" s="25" t="s">
        <v>157</v>
      </c>
      <c r="N63" s="25"/>
      <c r="O63" s="25"/>
      <c r="P63" s="25"/>
      <c r="Q63" s="25"/>
      <c r="R63" s="25"/>
      <c r="S63" s="26"/>
      <c r="T63" s="20"/>
    </row>
    <row r="64" spans="1:20" ht="12.75" customHeight="1" x14ac:dyDescent="0.25">
      <c r="A64" s="20"/>
      <c r="B64" s="24"/>
      <c r="C64" s="25" t="s">
        <v>154</v>
      </c>
      <c r="D64" s="25"/>
      <c r="E64" s="25"/>
      <c r="F64" s="25"/>
      <c r="G64" s="25"/>
      <c r="H64" s="25"/>
      <c r="I64" s="25"/>
      <c r="J64" s="25"/>
      <c r="K64" s="25"/>
      <c r="L64" s="25"/>
      <c r="M64" s="25" t="s">
        <v>158</v>
      </c>
      <c r="N64" s="25"/>
      <c r="O64" s="25"/>
      <c r="P64" s="25"/>
      <c r="Q64" s="25"/>
      <c r="R64" s="25"/>
      <c r="S64" s="26"/>
      <c r="T64" s="20"/>
    </row>
    <row r="65" spans="1:20" ht="12.75" customHeight="1" x14ac:dyDescent="0.25">
      <c r="A65" s="20"/>
      <c r="B65" s="24"/>
      <c r="C65" s="25" t="s">
        <v>159</v>
      </c>
      <c r="D65" s="25"/>
      <c r="E65" s="25"/>
      <c r="F65" s="25"/>
      <c r="G65" s="25"/>
      <c r="H65" s="25"/>
      <c r="I65" s="25"/>
      <c r="J65" s="25"/>
      <c r="K65" s="25"/>
      <c r="L65" s="25"/>
      <c r="M65" s="25" t="s">
        <v>114</v>
      </c>
      <c r="N65" s="25"/>
      <c r="O65" s="25"/>
      <c r="P65" s="25"/>
      <c r="Q65" s="25"/>
      <c r="R65" s="25"/>
      <c r="S65" s="26"/>
      <c r="T65" s="20"/>
    </row>
    <row r="66" spans="1:20" ht="12.75" customHeight="1" thickBot="1" x14ac:dyDescent="0.3">
      <c r="A66" s="20"/>
      <c r="B66" s="27"/>
      <c r="C66" s="28" t="s">
        <v>160</v>
      </c>
      <c r="D66" s="28"/>
      <c r="E66" s="28"/>
      <c r="F66" s="28"/>
      <c r="G66" s="28"/>
      <c r="H66" s="28"/>
      <c r="I66" s="28"/>
      <c r="J66" s="28"/>
      <c r="K66" s="28"/>
      <c r="L66" s="28"/>
      <c r="M66" s="28"/>
      <c r="N66" s="28"/>
      <c r="O66" s="28"/>
      <c r="P66" s="28"/>
      <c r="Q66" s="28"/>
      <c r="R66" s="28"/>
      <c r="S66" s="29"/>
      <c r="T66" s="20"/>
    </row>
    <row r="67" spans="1:20" ht="12.75" customHeight="1" x14ac:dyDescent="0.25">
      <c r="A67" s="20"/>
      <c r="B67" s="20"/>
      <c r="C67" s="20"/>
      <c r="D67" s="20"/>
      <c r="E67" s="20"/>
      <c r="F67" s="20"/>
      <c r="G67" s="20"/>
      <c r="H67" s="20"/>
      <c r="I67" s="20"/>
      <c r="J67" s="20"/>
      <c r="K67" s="20"/>
      <c r="L67" s="20"/>
      <c r="M67" s="20"/>
      <c r="N67" s="20"/>
      <c r="O67" s="20"/>
      <c r="P67" s="20"/>
      <c r="Q67" s="20"/>
      <c r="R67" s="20"/>
      <c r="S67" s="20"/>
      <c r="T67" s="20"/>
    </row>
    <row r="68" spans="1:20" x14ac:dyDescent="0.25">
      <c r="A68" s="20"/>
      <c r="B68" s="20"/>
      <c r="C68" s="20"/>
      <c r="D68" s="20"/>
      <c r="E68" s="20"/>
      <c r="F68" s="20"/>
      <c r="G68" s="20"/>
      <c r="H68" s="20"/>
      <c r="I68" s="20"/>
      <c r="J68" s="20"/>
      <c r="K68" s="20"/>
      <c r="L68" s="20"/>
      <c r="M68" s="20"/>
      <c r="N68" s="20"/>
      <c r="O68" s="20"/>
      <c r="P68" s="20"/>
      <c r="Q68" s="20"/>
      <c r="R68" s="20"/>
      <c r="S68" s="20"/>
      <c r="T68" s="20"/>
    </row>
    <row r="69" spans="1:20" x14ac:dyDescent="0.25">
      <c r="B69" s="20"/>
      <c r="C69" s="20"/>
      <c r="D69" s="20"/>
      <c r="E69" s="20"/>
      <c r="F69" s="20"/>
      <c r="G69" s="20"/>
      <c r="H69" s="20"/>
      <c r="I69" s="20"/>
      <c r="J69" s="20"/>
      <c r="K69" s="20"/>
      <c r="L69" s="20"/>
      <c r="M69" s="20"/>
      <c r="N69" s="20"/>
      <c r="O69" s="20"/>
      <c r="P69" s="20"/>
      <c r="Q69" s="20"/>
      <c r="R69" s="20"/>
      <c r="S69" s="20"/>
      <c r="T69" s="20"/>
    </row>
  </sheetData>
  <mergeCells count="34">
    <mergeCell ref="N51:S58"/>
    <mergeCell ref="O12:P12"/>
    <mergeCell ref="B13:G14"/>
    <mergeCell ref="H13:M14"/>
    <mergeCell ref="O13:P13"/>
    <mergeCell ref="N14:S14"/>
    <mergeCell ref="N47:S50"/>
    <mergeCell ref="Q7:S13"/>
    <mergeCell ref="C8:G8"/>
    <mergeCell ref="H8:M10"/>
    <mergeCell ref="O8:P8"/>
    <mergeCell ref="C9:G9"/>
    <mergeCell ref="O9:P9"/>
    <mergeCell ref="B10:G12"/>
    <mergeCell ref="O10:P10"/>
    <mergeCell ref="H11:M12"/>
    <mergeCell ref="O11:P11"/>
    <mergeCell ref="O5:P5"/>
    <mergeCell ref="C6:G6"/>
    <mergeCell ref="I6:M6"/>
    <mergeCell ref="O6:P6"/>
    <mergeCell ref="C7:G7"/>
    <mergeCell ref="I7:M7"/>
    <mergeCell ref="O7:P7"/>
    <mergeCell ref="C3:G3"/>
    <mergeCell ref="I3:M3"/>
    <mergeCell ref="O3:P3"/>
    <mergeCell ref="Q3:S3"/>
    <mergeCell ref="C4:G4"/>
    <mergeCell ref="I4:M4"/>
    <mergeCell ref="O4:P4"/>
    <mergeCell ref="Q4:S6"/>
    <mergeCell ref="C5:G5"/>
    <mergeCell ref="I5:M5"/>
  </mergeCells>
  <pageMargins left="0.7" right="0.7" top="0.75" bottom="0.75" header="0.3" footer="0.3"/>
  <pageSetup paperSize="9" scale="5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2460C-AC34-4EDF-9631-011D27CD2102}">
  <sheetPr>
    <pageSetUpPr fitToPage="1"/>
  </sheetPr>
  <dimension ref="A1:T69"/>
  <sheetViews>
    <sheetView zoomScale="80" zoomScaleNormal="80" zoomScaleSheetLayoutView="70" workbookViewId="0">
      <selection activeCell="N59" sqref="N59"/>
    </sheetView>
  </sheetViews>
  <sheetFormatPr defaultColWidth="9.109375" defaultRowHeight="13.2" x14ac:dyDescent="0.25"/>
  <cols>
    <col min="1" max="1" width="5.6640625" style="2" customWidth="1"/>
    <col min="2" max="2" width="34.6640625" style="2" customWidth="1"/>
    <col min="3" max="7" width="7.109375" style="2" customWidth="1"/>
    <col min="8" max="8" width="34.6640625" style="2" customWidth="1"/>
    <col min="9" max="13" width="7.109375" style="2" customWidth="1"/>
    <col min="14" max="14" width="34.6640625" style="2" customWidth="1"/>
    <col min="15" max="19" width="7.109375" style="2" customWidth="1"/>
    <col min="20" max="16384" width="9.109375" style="2"/>
  </cols>
  <sheetData>
    <row r="1" spans="1:20" x14ac:dyDescent="0.25">
      <c r="A1" s="20"/>
      <c r="B1" s="20"/>
      <c r="C1" s="20"/>
      <c r="D1" s="20"/>
      <c r="E1" s="20"/>
      <c r="F1" s="20"/>
      <c r="G1" s="20"/>
      <c r="H1" s="20"/>
      <c r="I1" s="20"/>
      <c r="J1" s="20"/>
      <c r="K1" s="20"/>
      <c r="L1" s="20"/>
      <c r="M1" s="20"/>
      <c r="N1" s="20"/>
      <c r="O1" s="20"/>
      <c r="P1" s="20"/>
      <c r="Q1" s="20"/>
      <c r="R1" s="20"/>
      <c r="S1" s="20"/>
      <c r="T1" s="20"/>
    </row>
    <row r="2" spans="1:20" ht="13.8" thickBot="1" x14ac:dyDescent="0.3">
      <c r="A2" s="20"/>
      <c r="B2" s="20"/>
      <c r="C2" s="20"/>
      <c r="D2" s="20"/>
      <c r="E2" s="20"/>
      <c r="F2" s="20"/>
      <c r="G2" s="20"/>
      <c r="H2" s="20"/>
      <c r="I2" s="20"/>
      <c r="J2" s="20"/>
      <c r="K2" s="20"/>
      <c r="L2" s="20"/>
      <c r="M2" s="20"/>
      <c r="N2" s="20"/>
      <c r="O2" s="20"/>
      <c r="P2" s="20"/>
      <c r="Q2" s="20"/>
      <c r="R2" s="20"/>
      <c r="S2" s="20"/>
      <c r="T2" s="20"/>
    </row>
    <row r="3" spans="1:20" ht="12.75" customHeight="1" x14ac:dyDescent="0.25">
      <c r="A3" s="20"/>
      <c r="B3" s="6" t="s">
        <v>0</v>
      </c>
      <c r="C3" s="95">
        <v>45925</v>
      </c>
      <c r="D3" s="96"/>
      <c r="E3" s="96"/>
      <c r="F3" s="96"/>
      <c r="G3" s="97"/>
      <c r="H3" s="6" t="s">
        <v>68</v>
      </c>
      <c r="I3" s="96">
        <v>15.8</v>
      </c>
      <c r="J3" s="96"/>
      <c r="K3" s="96"/>
      <c r="L3" s="96"/>
      <c r="M3" s="98"/>
      <c r="N3" s="37" t="s">
        <v>50</v>
      </c>
      <c r="O3" s="99" t="s">
        <v>59</v>
      </c>
      <c r="P3" s="99"/>
      <c r="Q3" s="100" t="s">
        <v>60</v>
      </c>
      <c r="R3" s="101"/>
      <c r="S3" s="102"/>
      <c r="T3" s="20"/>
    </row>
    <row r="4" spans="1:20" ht="12.75" customHeight="1" x14ac:dyDescent="0.25">
      <c r="A4" s="20"/>
      <c r="B4" s="7" t="s">
        <v>1</v>
      </c>
      <c r="C4" s="103" t="s">
        <v>167</v>
      </c>
      <c r="D4" s="103"/>
      <c r="E4" s="103"/>
      <c r="F4" s="103"/>
      <c r="G4" s="104"/>
      <c r="H4" s="7" t="s">
        <v>66</v>
      </c>
      <c r="I4" s="103">
        <v>9.49</v>
      </c>
      <c r="J4" s="103"/>
      <c r="K4" s="103"/>
      <c r="L4" s="103"/>
      <c r="M4" s="105"/>
      <c r="N4" s="12" t="s">
        <v>51</v>
      </c>
      <c r="O4" s="103">
        <v>1</v>
      </c>
      <c r="P4" s="103"/>
      <c r="Q4" s="106"/>
      <c r="R4" s="107"/>
      <c r="S4" s="108"/>
      <c r="T4" s="20"/>
    </row>
    <row r="5" spans="1:20" ht="12.75" customHeight="1" x14ac:dyDescent="0.25">
      <c r="A5" s="20"/>
      <c r="B5" s="7" t="s">
        <v>6</v>
      </c>
      <c r="C5" s="103" t="s">
        <v>177</v>
      </c>
      <c r="D5" s="103"/>
      <c r="E5" s="103"/>
      <c r="F5" s="103"/>
      <c r="G5" s="104"/>
      <c r="H5" s="7" t="s">
        <v>247</v>
      </c>
      <c r="I5" s="103">
        <v>152</v>
      </c>
      <c r="J5" s="103"/>
      <c r="K5" s="103"/>
      <c r="L5" s="103"/>
      <c r="M5" s="105"/>
      <c r="N5" s="12" t="s">
        <v>52</v>
      </c>
      <c r="O5" s="103">
        <v>1</v>
      </c>
      <c r="P5" s="103"/>
      <c r="Q5" s="109"/>
      <c r="R5" s="110"/>
      <c r="S5" s="111"/>
      <c r="T5" s="20"/>
    </row>
    <row r="6" spans="1:20" ht="12.75" customHeight="1" x14ac:dyDescent="0.25">
      <c r="A6" s="20"/>
      <c r="B6" s="7" t="s">
        <v>4</v>
      </c>
      <c r="C6" s="115" t="s">
        <v>180</v>
      </c>
      <c r="D6" s="103"/>
      <c r="E6" s="103"/>
      <c r="F6" s="103"/>
      <c r="G6" s="104"/>
      <c r="H6" s="7" t="s">
        <v>64</v>
      </c>
      <c r="I6" s="103">
        <v>29.8</v>
      </c>
      <c r="J6" s="103"/>
      <c r="K6" s="103"/>
      <c r="L6" s="103"/>
      <c r="M6" s="105"/>
      <c r="N6" s="12" t="s">
        <v>53</v>
      </c>
      <c r="O6" s="103">
        <v>0</v>
      </c>
      <c r="P6" s="103"/>
      <c r="Q6" s="112"/>
      <c r="R6" s="113"/>
      <c r="S6" s="114"/>
      <c r="T6" s="20"/>
    </row>
    <row r="7" spans="1:20" ht="12.75" customHeight="1" x14ac:dyDescent="0.25">
      <c r="A7" s="20"/>
      <c r="B7" s="7" t="s">
        <v>5</v>
      </c>
      <c r="C7" s="103" t="s">
        <v>168</v>
      </c>
      <c r="D7" s="103"/>
      <c r="E7" s="103"/>
      <c r="F7" s="103"/>
      <c r="G7" s="104"/>
      <c r="H7" s="7" t="s">
        <v>63</v>
      </c>
      <c r="I7" s="103"/>
      <c r="J7" s="103"/>
      <c r="K7" s="103"/>
      <c r="L7" s="103"/>
      <c r="M7" s="105"/>
      <c r="N7" s="12" t="s">
        <v>54</v>
      </c>
      <c r="O7" s="103">
        <v>0</v>
      </c>
      <c r="P7" s="103"/>
      <c r="Q7" s="106"/>
      <c r="R7" s="107"/>
      <c r="S7" s="108"/>
      <c r="T7" s="20"/>
    </row>
    <row r="8" spans="1:20" ht="12.75" customHeight="1" x14ac:dyDescent="0.25">
      <c r="A8" s="20"/>
      <c r="B8" s="7" t="s">
        <v>2</v>
      </c>
      <c r="C8" s="103" t="s">
        <v>169</v>
      </c>
      <c r="D8" s="103"/>
      <c r="E8" s="103"/>
      <c r="F8" s="103"/>
      <c r="G8" s="104"/>
      <c r="H8" s="122" t="s">
        <v>188</v>
      </c>
      <c r="I8" s="116"/>
      <c r="J8" s="116"/>
      <c r="K8" s="116"/>
      <c r="L8" s="116"/>
      <c r="M8" s="117"/>
      <c r="N8" s="12" t="s">
        <v>165</v>
      </c>
      <c r="O8" s="103">
        <v>1</v>
      </c>
      <c r="P8" s="103"/>
      <c r="Q8" s="109"/>
      <c r="R8" s="110"/>
      <c r="S8" s="111"/>
      <c r="T8" s="20"/>
    </row>
    <row r="9" spans="1:20" ht="12.75" customHeight="1" x14ac:dyDescent="0.25">
      <c r="A9" s="20"/>
      <c r="B9" s="7" t="s">
        <v>3</v>
      </c>
      <c r="C9" s="103" t="s">
        <v>186</v>
      </c>
      <c r="D9" s="103"/>
      <c r="E9" s="103"/>
      <c r="F9" s="103"/>
      <c r="G9" s="104"/>
      <c r="H9" s="129"/>
      <c r="I9" s="118"/>
      <c r="J9" s="118"/>
      <c r="K9" s="118"/>
      <c r="L9" s="118"/>
      <c r="M9" s="119"/>
      <c r="N9" s="12" t="s">
        <v>166</v>
      </c>
      <c r="O9" s="103">
        <v>1</v>
      </c>
      <c r="P9" s="103"/>
      <c r="Q9" s="109"/>
      <c r="R9" s="110"/>
      <c r="S9" s="111"/>
      <c r="T9" s="20"/>
    </row>
    <row r="10" spans="1:20" ht="12.75" customHeight="1" x14ac:dyDescent="0.25">
      <c r="A10" s="20"/>
      <c r="B10" s="131" t="s">
        <v>187</v>
      </c>
      <c r="C10" s="132"/>
      <c r="D10" s="132"/>
      <c r="E10" s="132"/>
      <c r="F10" s="132"/>
      <c r="G10" s="133"/>
      <c r="H10" s="130"/>
      <c r="I10" s="127"/>
      <c r="J10" s="127"/>
      <c r="K10" s="127"/>
      <c r="L10" s="127"/>
      <c r="M10" s="128"/>
      <c r="N10" s="12" t="s">
        <v>55</v>
      </c>
      <c r="O10" s="103">
        <v>0</v>
      </c>
      <c r="P10" s="103"/>
      <c r="Q10" s="109"/>
      <c r="R10" s="110"/>
      <c r="S10" s="111"/>
      <c r="T10" s="20"/>
    </row>
    <row r="11" spans="1:20" ht="12.75" customHeight="1" x14ac:dyDescent="0.25">
      <c r="A11" s="20"/>
      <c r="B11" s="134"/>
      <c r="C11" s="135"/>
      <c r="D11" s="135"/>
      <c r="E11" s="135"/>
      <c r="F11" s="135"/>
      <c r="G11" s="136"/>
      <c r="H11" s="131" t="s">
        <v>211</v>
      </c>
      <c r="I11" s="132"/>
      <c r="J11" s="132"/>
      <c r="K11" s="132"/>
      <c r="L11" s="132"/>
      <c r="M11" s="133"/>
      <c r="N11" s="12" t="s">
        <v>56</v>
      </c>
      <c r="O11" s="103">
        <v>0</v>
      </c>
      <c r="P11" s="103"/>
      <c r="Q11" s="109"/>
      <c r="R11" s="110"/>
      <c r="S11" s="111"/>
      <c r="T11" s="20"/>
    </row>
    <row r="12" spans="1:20" ht="12.75" customHeight="1" x14ac:dyDescent="0.25">
      <c r="A12" s="20"/>
      <c r="B12" s="137"/>
      <c r="C12" s="138"/>
      <c r="D12" s="138"/>
      <c r="E12" s="138"/>
      <c r="F12" s="138"/>
      <c r="G12" s="139"/>
      <c r="H12" s="137"/>
      <c r="I12" s="138"/>
      <c r="J12" s="138"/>
      <c r="K12" s="138"/>
      <c r="L12" s="138"/>
      <c r="M12" s="139"/>
      <c r="N12" s="12" t="s">
        <v>57</v>
      </c>
      <c r="O12" s="103">
        <v>2</v>
      </c>
      <c r="P12" s="103"/>
      <c r="Q12" s="109"/>
      <c r="R12" s="110"/>
      <c r="S12" s="111"/>
      <c r="T12" s="20"/>
    </row>
    <row r="13" spans="1:20" ht="12.75" customHeight="1" x14ac:dyDescent="0.3">
      <c r="A13" s="20"/>
      <c r="B13" s="122" t="s">
        <v>181</v>
      </c>
      <c r="C13" s="116"/>
      <c r="D13" s="116"/>
      <c r="E13" s="116"/>
      <c r="F13" s="116"/>
      <c r="G13" s="117"/>
      <c r="H13" s="122" t="s">
        <v>61</v>
      </c>
      <c r="I13" s="116"/>
      <c r="J13" s="116"/>
      <c r="K13" s="116"/>
      <c r="L13" s="116"/>
      <c r="M13" s="117"/>
      <c r="N13" s="12" t="s">
        <v>58</v>
      </c>
      <c r="O13" s="124" t="s">
        <v>172</v>
      </c>
      <c r="P13" s="103"/>
      <c r="Q13" s="112"/>
      <c r="R13" s="113"/>
      <c r="S13" s="114"/>
      <c r="T13" s="20"/>
    </row>
    <row r="14" spans="1:20" ht="12.75" customHeight="1" thickBot="1" x14ac:dyDescent="0.3">
      <c r="A14" s="20"/>
      <c r="B14" s="123"/>
      <c r="C14" s="120"/>
      <c r="D14" s="120"/>
      <c r="E14" s="120"/>
      <c r="F14" s="120"/>
      <c r="G14" s="121"/>
      <c r="H14" s="123"/>
      <c r="I14" s="120"/>
      <c r="J14" s="120"/>
      <c r="K14" s="120"/>
      <c r="L14" s="120"/>
      <c r="M14" s="121"/>
      <c r="N14" s="125"/>
      <c r="O14" s="125"/>
      <c r="P14" s="125"/>
      <c r="Q14" s="125"/>
      <c r="R14" s="125"/>
      <c r="S14" s="126"/>
      <c r="T14" s="20"/>
    </row>
    <row r="15" spans="1:20" ht="12.75" customHeight="1" x14ac:dyDescent="0.25">
      <c r="A15" s="20"/>
      <c r="B15" s="33" t="s">
        <v>7</v>
      </c>
      <c r="C15" s="18"/>
      <c r="D15" s="13" t="s">
        <v>21</v>
      </c>
      <c r="E15" s="13" t="s">
        <v>22</v>
      </c>
      <c r="F15" s="13" t="s">
        <v>23</v>
      </c>
      <c r="G15" s="14" t="s">
        <v>24</v>
      </c>
      <c r="H15" s="33" t="s">
        <v>7</v>
      </c>
      <c r="I15" s="13"/>
      <c r="J15" s="13" t="s">
        <v>21</v>
      </c>
      <c r="K15" s="13" t="s">
        <v>22</v>
      </c>
      <c r="L15" s="13" t="s">
        <v>23</v>
      </c>
      <c r="M15" s="14" t="s">
        <v>24</v>
      </c>
      <c r="N15" s="38" t="s">
        <v>7</v>
      </c>
      <c r="O15" s="15"/>
      <c r="P15" s="13" t="s">
        <v>21</v>
      </c>
      <c r="Q15" s="13" t="s">
        <v>22</v>
      </c>
      <c r="R15" s="13" t="s">
        <v>23</v>
      </c>
      <c r="S15" s="14" t="s">
        <v>24</v>
      </c>
      <c r="T15" s="20"/>
    </row>
    <row r="16" spans="1:20" ht="12.75" customHeight="1" x14ac:dyDescent="0.25">
      <c r="A16" s="20"/>
      <c r="B16" s="34" t="s">
        <v>69</v>
      </c>
      <c r="C16" s="3">
        <v>5</v>
      </c>
      <c r="D16" s="3"/>
      <c r="E16" s="3"/>
      <c r="F16" s="3"/>
      <c r="G16" s="44"/>
      <c r="H16" s="35" t="s">
        <v>98</v>
      </c>
      <c r="I16" s="3"/>
      <c r="J16" s="1"/>
      <c r="K16" s="1"/>
      <c r="L16" s="1"/>
      <c r="M16" s="8"/>
      <c r="N16" s="39" t="s">
        <v>126</v>
      </c>
      <c r="O16" s="4"/>
      <c r="P16" s="1"/>
      <c r="Q16" s="1"/>
      <c r="R16" s="1"/>
      <c r="S16" s="8"/>
      <c r="T16" s="20"/>
    </row>
    <row r="17" spans="1:20" ht="12.75" customHeight="1" x14ac:dyDescent="0.25">
      <c r="A17" s="20"/>
      <c r="B17" s="35" t="s">
        <v>70</v>
      </c>
      <c r="C17" s="3">
        <v>1</v>
      </c>
      <c r="D17" s="3"/>
      <c r="E17" s="3"/>
      <c r="F17" s="3"/>
      <c r="G17" s="48"/>
      <c r="H17" s="35" t="s">
        <v>99</v>
      </c>
      <c r="I17" s="3">
        <v>3</v>
      </c>
      <c r="J17" s="3"/>
      <c r="K17" s="3"/>
      <c r="L17" s="3"/>
      <c r="M17" s="48"/>
      <c r="N17" s="39" t="s">
        <v>40</v>
      </c>
      <c r="O17" s="4">
        <v>10</v>
      </c>
      <c r="P17" s="1"/>
      <c r="Q17" s="1"/>
      <c r="R17" s="1"/>
      <c r="S17" s="47"/>
      <c r="T17" s="20"/>
    </row>
    <row r="18" spans="1:20" ht="12.75" customHeight="1" x14ac:dyDescent="0.25">
      <c r="A18" s="20"/>
      <c r="B18" s="35" t="s">
        <v>71</v>
      </c>
      <c r="C18" s="3">
        <v>3</v>
      </c>
      <c r="D18" s="3">
        <v>1</v>
      </c>
      <c r="E18" s="3" t="s">
        <v>170</v>
      </c>
      <c r="F18" s="3">
        <v>1</v>
      </c>
      <c r="G18" s="48" t="s">
        <v>170</v>
      </c>
      <c r="H18" s="35" t="s">
        <v>100</v>
      </c>
      <c r="I18" s="3">
        <v>3</v>
      </c>
      <c r="J18" s="3"/>
      <c r="K18" s="3"/>
      <c r="L18" s="3" t="s">
        <v>170</v>
      </c>
      <c r="M18" s="48" t="s">
        <v>170</v>
      </c>
      <c r="N18" s="39" t="s">
        <v>129</v>
      </c>
      <c r="O18" s="4">
        <v>15</v>
      </c>
      <c r="P18" s="3"/>
      <c r="Q18" s="3"/>
      <c r="R18" s="3"/>
      <c r="S18" s="48"/>
      <c r="T18" s="20"/>
    </row>
    <row r="19" spans="1:20" ht="12.75" customHeight="1" x14ac:dyDescent="0.25">
      <c r="A19" s="20"/>
      <c r="B19" s="34" t="s">
        <v>8</v>
      </c>
      <c r="C19" s="3"/>
      <c r="D19" s="3"/>
      <c r="E19" s="3"/>
      <c r="F19" s="3"/>
      <c r="G19" s="48"/>
      <c r="H19" s="35" t="s">
        <v>101</v>
      </c>
      <c r="I19" s="3">
        <v>5</v>
      </c>
      <c r="J19" s="3"/>
      <c r="K19" s="3"/>
      <c r="L19" s="3"/>
      <c r="M19" s="48"/>
      <c r="N19" s="39" t="s">
        <v>130</v>
      </c>
      <c r="O19" s="4">
        <v>5</v>
      </c>
      <c r="P19" s="3"/>
      <c r="Q19" s="3"/>
      <c r="R19" s="3">
        <v>1</v>
      </c>
      <c r="S19" s="48">
        <v>1</v>
      </c>
      <c r="T19" s="20"/>
    </row>
    <row r="20" spans="1:20" ht="12.75" customHeight="1" x14ac:dyDescent="0.25">
      <c r="A20" s="20"/>
      <c r="B20" s="35" t="s">
        <v>72</v>
      </c>
      <c r="C20" s="3">
        <v>1</v>
      </c>
      <c r="D20" s="3"/>
      <c r="E20" s="3" t="s">
        <v>170</v>
      </c>
      <c r="F20" s="3" t="s">
        <v>171</v>
      </c>
      <c r="G20" s="48" t="s">
        <v>171</v>
      </c>
      <c r="H20" s="35" t="s">
        <v>102</v>
      </c>
      <c r="I20" s="3">
        <v>6</v>
      </c>
      <c r="J20" s="3"/>
      <c r="K20" s="3"/>
      <c r="L20" s="3"/>
      <c r="M20" s="48"/>
      <c r="N20" s="39" t="s">
        <v>131</v>
      </c>
      <c r="O20" s="4">
        <v>2</v>
      </c>
      <c r="P20" s="3" t="s">
        <v>170</v>
      </c>
      <c r="Q20" s="3" t="s">
        <v>170</v>
      </c>
      <c r="R20" s="3" t="s">
        <v>170</v>
      </c>
      <c r="S20" s="48" t="s">
        <v>171</v>
      </c>
      <c r="T20" s="20"/>
    </row>
    <row r="21" spans="1:20" ht="12.75" customHeight="1" x14ac:dyDescent="0.25">
      <c r="A21" s="20"/>
      <c r="B21" s="35" t="s">
        <v>73</v>
      </c>
      <c r="C21" s="3">
        <v>3</v>
      </c>
      <c r="D21" s="3"/>
      <c r="E21" s="3"/>
      <c r="F21" s="3"/>
      <c r="G21" s="48"/>
      <c r="H21" s="35" t="s">
        <v>103</v>
      </c>
      <c r="I21" s="3">
        <v>7</v>
      </c>
      <c r="J21" s="3"/>
      <c r="K21" s="3"/>
      <c r="L21" s="3"/>
      <c r="M21" s="48"/>
      <c r="N21" s="39" t="s">
        <v>132</v>
      </c>
      <c r="O21" s="4">
        <v>1</v>
      </c>
      <c r="P21" s="3"/>
      <c r="Q21" s="3"/>
      <c r="R21" s="3"/>
      <c r="S21" s="48"/>
      <c r="T21" s="20"/>
    </row>
    <row r="22" spans="1:20" ht="12.75" customHeight="1" x14ac:dyDescent="0.25">
      <c r="A22" s="20"/>
      <c r="B22" s="34" t="s">
        <v>9</v>
      </c>
      <c r="C22" s="3"/>
      <c r="D22" s="3"/>
      <c r="E22" s="3"/>
      <c r="F22" s="3"/>
      <c r="G22" s="48"/>
      <c r="H22" s="35" t="s">
        <v>104</v>
      </c>
      <c r="I22" s="3">
        <v>3</v>
      </c>
      <c r="J22" s="3"/>
      <c r="K22" s="3"/>
      <c r="L22" s="3"/>
      <c r="M22" s="48"/>
      <c r="N22" s="39" t="s">
        <v>133</v>
      </c>
      <c r="O22" s="4">
        <v>10</v>
      </c>
      <c r="P22" s="3">
        <v>1</v>
      </c>
      <c r="Q22" s="3" t="s">
        <v>170</v>
      </c>
      <c r="R22" s="3"/>
      <c r="S22" s="48" t="s">
        <v>170</v>
      </c>
      <c r="T22" s="20"/>
    </row>
    <row r="23" spans="1:20" ht="12.75" customHeight="1" x14ac:dyDescent="0.25">
      <c r="A23" s="20"/>
      <c r="B23" s="35" t="s">
        <v>10</v>
      </c>
      <c r="C23" s="3">
        <v>13</v>
      </c>
      <c r="D23" s="3"/>
      <c r="E23" s="3"/>
      <c r="F23" s="3"/>
      <c r="G23" s="48"/>
      <c r="H23" s="35" t="s">
        <v>105</v>
      </c>
      <c r="I23" s="3">
        <v>3</v>
      </c>
      <c r="J23" s="3"/>
      <c r="K23" s="3"/>
      <c r="L23" s="3"/>
      <c r="M23" s="48"/>
      <c r="N23" s="39" t="s">
        <v>134</v>
      </c>
      <c r="O23" s="4">
        <v>6</v>
      </c>
      <c r="P23" s="3"/>
      <c r="Q23" s="3"/>
      <c r="R23" s="3"/>
      <c r="S23" s="48"/>
      <c r="T23" s="20"/>
    </row>
    <row r="24" spans="1:20" ht="12.75" customHeight="1" x14ac:dyDescent="0.25">
      <c r="A24" s="20"/>
      <c r="B24" s="35" t="s">
        <v>74</v>
      </c>
      <c r="C24" s="3">
        <v>3</v>
      </c>
      <c r="D24" s="3" t="s">
        <v>170</v>
      </c>
      <c r="E24" s="3">
        <v>1</v>
      </c>
      <c r="F24" s="3"/>
      <c r="G24" s="48" t="s">
        <v>170</v>
      </c>
      <c r="H24" s="35" t="s">
        <v>106</v>
      </c>
      <c r="I24" s="3">
        <v>4</v>
      </c>
      <c r="J24" s="3"/>
      <c r="K24" s="3"/>
      <c r="L24" s="3"/>
      <c r="M24" s="48"/>
      <c r="N24" s="39" t="s">
        <v>135</v>
      </c>
      <c r="O24" s="4">
        <v>3</v>
      </c>
      <c r="P24" s="3"/>
      <c r="Q24" s="3"/>
      <c r="R24" s="3"/>
      <c r="S24" s="48"/>
      <c r="T24" s="20"/>
    </row>
    <row r="25" spans="1:20" ht="12.75" customHeight="1" x14ac:dyDescent="0.25">
      <c r="A25" s="20"/>
      <c r="B25" s="35" t="s">
        <v>75</v>
      </c>
      <c r="C25" s="3">
        <v>8</v>
      </c>
      <c r="D25" s="3"/>
      <c r="E25" s="3"/>
      <c r="F25" s="3"/>
      <c r="G25" s="48"/>
      <c r="H25" s="35" t="s">
        <v>107</v>
      </c>
      <c r="I25" s="3">
        <v>5</v>
      </c>
      <c r="J25" s="3"/>
      <c r="K25" s="3"/>
      <c r="L25" s="3">
        <v>1</v>
      </c>
      <c r="M25" s="48">
        <v>1</v>
      </c>
      <c r="N25" s="39" t="s">
        <v>136</v>
      </c>
      <c r="O25" s="4">
        <v>1</v>
      </c>
      <c r="P25" s="3"/>
      <c r="Q25" s="3"/>
      <c r="R25" s="3"/>
      <c r="S25" s="48"/>
      <c r="T25" s="20"/>
    </row>
    <row r="26" spans="1:20" ht="12.75" customHeight="1" x14ac:dyDescent="0.25">
      <c r="A26" s="20"/>
      <c r="B26" s="35" t="s">
        <v>76</v>
      </c>
      <c r="C26" s="3">
        <v>10</v>
      </c>
      <c r="D26" s="3"/>
      <c r="E26" s="3"/>
      <c r="F26" s="3"/>
      <c r="G26" s="48"/>
      <c r="H26" s="34" t="s">
        <v>49</v>
      </c>
      <c r="I26" s="3"/>
      <c r="J26" s="3"/>
      <c r="K26" s="3"/>
      <c r="L26" s="3"/>
      <c r="M26" s="48"/>
      <c r="N26" s="39" t="s">
        <v>137</v>
      </c>
      <c r="O26" s="4">
        <v>1</v>
      </c>
      <c r="P26" s="3"/>
      <c r="Q26" s="3"/>
      <c r="R26" s="3"/>
      <c r="S26" s="48"/>
      <c r="T26" s="20"/>
    </row>
    <row r="27" spans="1:20" ht="12.75" customHeight="1" x14ac:dyDescent="0.25">
      <c r="A27" s="20"/>
      <c r="B27" s="35" t="s">
        <v>77</v>
      </c>
      <c r="C27" s="3">
        <v>8</v>
      </c>
      <c r="D27" s="3"/>
      <c r="E27" s="3"/>
      <c r="F27" s="3"/>
      <c r="G27" s="48"/>
      <c r="H27" s="35" t="s">
        <v>108</v>
      </c>
      <c r="I27" s="3">
        <v>8</v>
      </c>
      <c r="J27" s="3"/>
      <c r="K27" s="3"/>
      <c r="L27" s="3"/>
      <c r="M27" s="48"/>
      <c r="N27" s="39" t="s">
        <v>138</v>
      </c>
      <c r="O27" s="4">
        <v>5</v>
      </c>
      <c r="P27" s="3" t="s">
        <v>170</v>
      </c>
      <c r="Q27" s="3" t="s">
        <v>171</v>
      </c>
      <c r="R27" s="3" t="s">
        <v>170</v>
      </c>
      <c r="S27" s="48" t="s">
        <v>171</v>
      </c>
      <c r="T27" s="20"/>
    </row>
    <row r="28" spans="1:20" ht="12.75" customHeight="1" x14ac:dyDescent="0.25">
      <c r="A28" s="20"/>
      <c r="B28" s="35" t="s">
        <v>78</v>
      </c>
      <c r="C28" s="3"/>
      <c r="D28" s="3"/>
      <c r="E28" s="3"/>
      <c r="F28" s="3"/>
      <c r="G28" s="48"/>
      <c r="H28" s="35" t="s">
        <v>109</v>
      </c>
      <c r="I28" s="3">
        <v>6</v>
      </c>
      <c r="J28" s="3"/>
      <c r="K28" s="3"/>
      <c r="L28" s="3"/>
      <c r="M28" s="48"/>
      <c r="N28" s="39" t="s">
        <v>139</v>
      </c>
      <c r="O28" s="4">
        <v>1</v>
      </c>
      <c r="P28" s="3"/>
      <c r="Q28" s="3"/>
      <c r="R28" s="3"/>
      <c r="S28" s="48"/>
      <c r="T28" s="20"/>
    </row>
    <row r="29" spans="1:20" ht="12.75" customHeight="1" x14ac:dyDescent="0.25">
      <c r="A29" s="20"/>
      <c r="B29" s="35" t="s">
        <v>11</v>
      </c>
      <c r="C29" s="3">
        <v>14</v>
      </c>
      <c r="D29" s="3"/>
      <c r="E29" s="3"/>
      <c r="F29" s="3"/>
      <c r="G29" s="48"/>
      <c r="H29" s="35" t="s">
        <v>110</v>
      </c>
      <c r="I29" s="3"/>
      <c r="J29" s="1"/>
      <c r="K29" s="1"/>
      <c r="L29" s="1"/>
      <c r="M29" s="47"/>
      <c r="N29" s="39" t="s">
        <v>140</v>
      </c>
      <c r="O29" s="4">
        <v>5</v>
      </c>
      <c r="P29" s="1"/>
      <c r="Q29" s="1"/>
      <c r="R29" s="1"/>
      <c r="S29" s="47"/>
      <c r="T29" s="20"/>
    </row>
    <row r="30" spans="1:20" ht="12.75" customHeight="1" x14ac:dyDescent="0.25">
      <c r="A30" s="20"/>
      <c r="B30" s="35" t="s">
        <v>12</v>
      </c>
      <c r="C30" s="3">
        <v>12</v>
      </c>
      <c r="D30" s="3"/>
      <c r="E30" s="3"/>
      <c r="F30" s="3"/>
      <c r="G30" s="48"/>
      <c r="H30" s="35" t="s">
        <v>25</v>
      </c>
      <c r="I30" s="3">
        <v>10</v>
      </c>
      <c r="J30" s="1"/>
      <c r="K30" s="1"/>
      <c r="L30" s="1"/>
      <c r="M30" s="47"/>
      <c r="N30" s="39" t="s">
        <v>141</v>
      </c>
      <c r="O30" s="4">
        <v>5</v>
      </c>
      <c r="P30" s="3"/>
      <c r="Q30" s="3"/>
      <c r="R30" s="3"/>
      <c r="S30" s="48"/>
      <c r="T30" s="20"/>
    </row>
    <row r="31" spans="1:20" ht="12.75" customHeight="1" x14ac:dyDescent="0.25">
      <c r="A31" s="20"/>
      <c r="B31" s="35" t="s">
        <v>79</v>
      </c>
      <c r="C31" s="3"/>
      <c r="D31" s="3"/>
      <c r="E31" s="3"/>
      <c r="F31" s="3"/>
      <c r="G31" s="48"/>
      <c r="H31" s="35" t="s">
        <v>26</v>
      </c>
      <c r="I31" s="3">
        <v>8</v>
      </c>
      <c r="J31" s="3"/>
      <c r="K31" s="3"/>
      <c r="L31" s="3"/>
      <c r="M31" s="48"/>
      <c r="N31" s="39" t="s">
        <v>127</v>
      </c>
      <c r="O31" s="4"/>
      <c r="P31" s="3"/>
      <c r="Q31" s="3"/>
      <c r="R31" s="3"/>
      <c r="S31" s="48"/>
      <c r="T31" s="20"/>
    </row>
    <row r="32" spans="1:20" ht="12.75" customHeight="1" x14ac:dyDescent="0.25">
      <c r="A32" s="20"/>
      <c r="B32" s="35" t="s">
        <v>13</v>
      </c>
      <c r="C32" s="3">
        <v>4</v>
      </c>
      <c r="D32" s="3"/>
      <c r="E32" s="3"/>
      <c r="F32" s="3" t="s">
        <v>170</v>
      </c>
      <c r="G32" s="48"/>
      <c r="H32" s="35" t="s">
        <v>27</v>
      </c>
      <c r="I32" s="3">
        <v>4</v>
      </c>
      <c r="J32" s="3"/>
      <c r="K32" s="3"/>
      <c r="L32" s="3"/>
      <c r="M32" s="48"/>
      <c r="N32" s="39" t="s">
        <v>142</v>
      </c>
      <c r="O32" s="4">
        <v>6</v>
      </c>
      <c r="P32" s="3"/>
      <c r="Q32" s="3"/>
      <c r="R32" s="3"/>
      <c r="S32" s="48"/>
      <c r="T32" s="20"/>
    </row>
    <row r="33" spans="1:20" ht="12.75" customHeight="1" x14ac:dyDescent="0.25">
      <c r="A33" s="20"/>
      <c r="B33" s="35" t="s">
        <v>14</v>
      </c>
      <c r="C33" s="3">
        <v>6</v>
      </c>
      <c r="D33" s="3"/>
      <c r="E33" s="3"/>
      <c r="F33" s="3"/>
      <c r="G33" s="48"/>
      <c r="H33" s="35" t="s">
        <v>28</v>
      </c>
      <c r="I33" s="3">
        <v>6</v>
      </c>
      <c r="J33" s="3"/>
      <c r="K33" s="3"/>
      <c r="L33" s="3"/>
      <c r="M33" s="48"/>
      <c r="N33" s="39" t="s">
        <v>41</v>
      </c>
      <c r="O33" s="4">
        <v>3</v>
      </c>
      <c r="P33" s="3"/>
      <c r="Q33" s="3"/>
      <c r="R33" s="3"/>
      <c r="S33" s="48"/>
      <c r="T33" s="20"/>
    </row>
    <row r="34" spans="1:20" ht="12.75" customHeight="1" x14ac:dyDescent="0.25">
      <c r="A34" s="20"/>
      <c r="B34" s="35" t="s">
        <v>15</v>
      </c>
      <c r="C34" s="3">
        <v>12</v>
      </c>
      <c r="D34" s="3" t="s">
        <v>170</v>
      </c>
      <c r="E34" s="3" t="s">
        <v>170</v>
      </c>
      <c r="F34" s="3"/>
      <c r="G34" s="48" t="s">
        <v>171</v>
      </c>
      <c r="H34" s="35" t="s">
        <v>29</v>
      </c>
      <c r="I34" s="3">
        <v>12</v>
      </c>
      <c r="J34" s="3"/>
      <c r="K34" s="3"/>
      <c r="L34" s="3"/>
      <c r="M34" s="48"/>
      <c r="N34" s="39" t="s">
        <v>42</v>
      </c>
      <c r="O34" s="4">
        <v>3</v>
      </c>
      <c r="P34" s="3"/>
      <c r="Q34" s="3"/>
      <c r="R34" s="3"/>
      <c r="S34" s="48"/>
      <c r="T34" s="20"/>
    </row>
    <row r="35" spans="1:20" ht="12.75" customHeight="1" x14ac:dyDescent="0.25">
      <c r="A35" s="20"/>
      <c r="B35" s="35" t="s">
        <v>81</v>
      </c>
      <c r="C35" s="3">
        <v>6</v>
      </c>
      <c r="D35" s="3"/>
      <c r="E35" s="3"/>
      <c r="F35" s="3"/>
      <c r="G35" s="48"/>
      <c r="H35" s="35" t="s">
        <v>30</v>
      </c>
      <c r="I35" s="3">
        <v>10</v>
      </c>
      <c r="J35" s="3"/>
      <c r="K35" s="3"/>
      <c r="L35" s="3"/>
      <c r="M35" s="48"/>
      <c r="N35" s="39" t="s">
        <v>143</v>
      </c>
      <c r="O35" s="4">
        <v>3</v>
      </c>
      <c r="P35" s="3"/>
      <c r="Q35" s="3"/>
      <c r="R35" s="3"/>
      <c r="S35" s="48"/>
      <c r="T35" s="20"/>
    </row>
    <row r="36" spans="1:20" ht="12.75" customHeight="1" x14ac:dyDescent="0.25">
      <c r="A36" s="20"/>
      <c r="B36" s="35" t="s">
        <v>16</v>
      </c>
      <c r="C36" s="3">
        <v>15</v>
      </c>
      <c r="D36" s="3"/>
      <c r="E36" s="3"/>
      <c r="F36" s="3"/>
      <c r="G36" s="48"/>
      <c r="H36" s="35" t="s">
        <v>31</v>
      </c>
      <c r="I36" s="3">
        <v>12</v>
      </c>
      <c r="J36" s="1"/>
      <c r="K36" s="1"/>
      <c r="L36" s="1"/>
      <c r="M36" s="47"/>
      <c r="N36" s="39" t="s">
        <v>144</v>
      </c>
      <c r="O36" s="4">
        <v>3</v>
      </c>
      <c r="P36" s="3"/>
      <c r="Q36" s="3"/>
      <c r="R36" s="3"/>
      <c r="S36" s="48"/>
      <c r="T36" s="20"/>
    </row>
    <row r="37" spans="1:20" ht="12.75" customHeight="1" x14ac:dyDescent="0.25">
      <c r="A37" s="20"/>
      <c r="B37" s="35" t="s">
        <v>82</v>
      </c>
      <c r="C37" s="3">
        <v>13</v>
      </c>
      <c r="D37" s="3"/>
      <c r="E37" s="3"/>
      <c r="F37" s="3"/>
      <c r="G37" s="48"/>
      <c r="H37" s="35" t="s">
        <v>32</v>
      </c>
      <c r="I37" s="3">
        <v>8</v>
      </c>
      <c r="J37" s="1"/>
      <c r="K37" s="1"/>
      <c r="L37" s="1"/>
      <c r="M37" s="47"/>
      <c r="N37" s="39" t="s">
        <v>145</v>
      </c>
      <c r="O37" s="4">
        <v>3</v>
      </c>
      <c r="P37" s="3"/>
      <c r="Q37" s="3"/>
      <c r="R37" s="3"/>
      <c r="S37" s="48"/>
      <c r="T37" s="20"/>
    </row>
    <row r="38" spans="1:20" ht="12.75" customHeight="1" x14ac:dyDescent="0.25">
      <c r="A38" s="20"/>
      <c r="B38" s="35" t="s">
        <v>83</v>
      </c>
      <c r="C38" s="3">
        <v>9</v>
      </c>
      <c r="D38" s="3"/>
      <c r="E38" s="3"/>
      <c r="F38" s="3"/>
      <c r="G38" s="48"/>
      <c r="H38" s="34" t="s">
        <v>33</v>
      </c>
      <c r="I38" s="3"/>
      <c r="J38" s="1"/>
      <c r="K38" s="1"/>
      <c r="L38" s="1"/>
      <c r="M38" s="47"/>
      <c r="N38" s="39" t="s">
        <v>146</v>
      </c>
      <c r="O38" s="4">
        <v>3</v>
      </c>
      <c r="P38" s="3"/>
      <c r="Q38" s="3"/>
      <c r="R38" s="3"/>
      <c r="S38" s="48"/>
      <c r="T38" s="20"/>
    </row>
    <row r="39" spans="1:20" ht="12.75" customHeight="1" x14ac:dyDescent="0.25">
      <c r="A39" s="20"/>
      <c r="B39" s="35" t="s">
        <v>84</v>
      </c>
      <c r="C39" s="3">
        <v>15</v>
      </c>
      <c r="D39" s="3"/>
      <c r="E39" s="3"/>
      <c r="F39" s="3"/>
      <c r="G39" s="48"/>
      <c r="H39" s="35" t="s">
        <v>111</v>
      </c>
      <c r="I39" s="3">
        <v>13</v>
      </c>
      <c r="J39" s="1"/>
      <c r="K39" s="1"/>
      <c r="L39" s="1"/>
      <c r="M39" s="47"/>
      <c r="N39" s="39" t="s">
        <v>147</v>
      </c>
      <c r="O39" s="4">
        <v>5</v>
      </c>
      <c r="P39" s="3"/>
      <c r="Q39" s="3"/>
      <c r="R39" s="3"/>
      <c r="S39" s="48"/>
      <c r="T39" s="20"/>
    </row>
    <row r="40" spans="1:20" ht="12.75" customHeight="1" x14ac:dyDescent="0.25">
      <c r="A40" s="20"/>
      <c r="B40" s="35" t="s">
        <v>85</v>
      </c>
      <c r="C40" s="3">
        <v>10</v>
      </c>
      <c r="D40" s="3"/>
      <c r="E40" s="3"/>
      <c r="F40" s="3"/>
      <c r="G40" s="48"/>
      <c r="H40" s="35" t="s">
        <v>112</v>
      </c>
      <c r="I40" s="3">
        <v>11</v>
      </c>
      <c r="J40" s="1"/>
      <c r="K40" s="1"/>
      <c r="L40" s="1"/>
      <c r="M40" s="47"/>
      <c r="N40" s="39" t="s">
        <v>128</v>
      </c>
      <c r="O40" s="4"/>
      <c r="P40" s="3"/>
      <c r="Q40" s="3"/>
      <c r="R40" s="3"/>
      <c r="S40" s="48"/>
      <c r="T40" s="20"/>
    </row>
    <row r="41" spans="1:20" ht="12.75" customHeight="1" x14ac:dyDescent="0.25">
      <c r="A41" s="20"/>
      <c r="B41" s="35" t="s">
        <v>86</v>
      </c>
      <c r="C41" s="3">
        <v>15</v>
      </c>
      <c r="D41" s="3"/>
      <c r="E41" s="3"/>
      <c r="F41" s="3"/>
      <c r="G41" s="48"/>
      <c r="H41" s="35" t="s">
        <v>115</v>
      </c>
      <c r="I41" s="3">
        <v>11</v>
      </c>
      <c r="J41" s="1"/>
      <c r="K41" s="1"/>
      <c r="L41" s="1"/>
      <c r="M41" s="47"/>
      <c r="N41" s="39" t="s">
        <v>43</v>
      </c>
      <c r="O41" s="4">
        <v>5</v>
      </c>
      <c r="P41" s="3"/>
      <c r="Q41" s="3"/>
      <c r="R41" s="3"/>
      <c r="S41" s="48"/>
      <c r="T41" s="20"/>
    </row>
    <row r="42" spans="1:20" ht="12.75" customHeight="1" x14ac:dyDescent="0.25">
      <c r="A42" s="20"/>
      <c r="B42" s="35" t="s">
        <v>87</v>
      </c>
      <c r="C42" s="3">
        <v>12</v>
      </c>
      <c r="D42" s="3"/>
      <c r="E42" s="3"/>
      <c r="F42" s="3"/>
      <c r="G42" s="48"/>
      <c r="H42" s="35" t="s">
        <v>34</v>
      </c>
      <c r="I42" s="3">
        <v>6</v>
      </c>
      <c r="J42" s="1"/>
      <c r="K42" s="1"/>
      <c r="L42" s="1"/>
      <c r="M42" s="47"/>
      <c r="N42" s="39" t="s">
        <v>148</v>
      </c>
      <c r="O42" s="4">
        <v>3</v>
      </c>
      <c r="P42" s="3"/>
      <c r="Q42" s="3"/>
      <c r="R42" s="3"/>
      <c r="S42" s="44"/>
      <c r="T42" s="20"/>
    </row>
    <row r="43" spans="1:20" ht="12.75" customHeight="1" thickBot="1" x14ac:dyDescent="0.3">
      <c r="A43" s="20"/>
      <c r="B43" s="35" t="s">
        <v>88</v>
      </c>
      <c r="C43" s="3">
        <v>9</v>
      </c>
      <c r="D43" s="3"/>
      <c r="E43" s="3"/>
      <c r="F43" s="3"/>
      <c r="G43" s="48"/>
      <c r="H43" s="35" t="s">
        <v>116</v>
      </c>
      <c r="I43" s="3">
        <v>15</v>
      </c>
      <c r="J43" s="1"/>
      <c r="K43" s="1"/>
      <c r="L43" s="1"/>
      <c r="M43" s="47"/>
      <c r="N43" s="40" t="s">
        <v>149</v>
      </c>
      <c r="O43" s="5">
        <v>6</v>
      </c>
      <c r="P43" s="45"/>
      <c r="Q43" s="45"/>
      <c r="R43" s="45"/>
      <c r="S43" s="46"/>
      <c r="T43" s="20"/>
    </row>
    <row r="44" spans="1:20" ht="12.75" customHeight="1" x14ac:dyDescent="0.25">
      <c r="A44" s="20"/>
      <c r="B44" s="35" t="s">
        <v>80</v>
      </c>
      <c r="C44" s="3"/>
      <c r="D44" s="3"/>
      <c r="E44" s="3"/>
      <c r="F44" s="3"/>
      <c r="G44" s="48"/>
      <c r="H44" s="35" t="s">
        <v>35</v>
      </c>
      <c r="I44" s="3">
        <v>10</v>
      </c>
      <c r="J44" s="1"/>
      <c r="K44" s="1"/>
      <c r="L44" s="1"/>
      <c r="M44" s="49"/>
      <c r="N44" s="41" t="s">
        <v>46</v>
      </c>
      <c r="O44" s="31"/>
      <c r="P44" s="31"/>
      <c r="Q44" s="31"/>
      <c r="R44" s="31"/>
      <c r="S44" s="50">
        <f>C18+C20+C24+C34+C48+I18+I25+I52+I54+I55+O19+O20+O22+O27</f>
        <v>78</v>
      </c>
      <c r="T44" s="20"/>
    </row>
    <row r="45" spans="1:20" ht="12.75" customHeight="1" x14ac:dyDescent="0.25">
      <c r="A45" s="20"/>
      <c r="B45" s="35" t="s">
        <v>89</v>
      </c>
      <c r="C45" s="3">
        <v>10</v>
      </c>
      <c r="D45" s="3"/>
      <c r="E45" s="3"/>
      <c r="F45" s="3"/>
      <c r="G45" s="48"/>
      <c r="H45" s="35" t="s">
        <v>36</v>
      </c>
      <c r="I45" s="3">
        <v>6</v>
      </c>
      <c r="J45" s="1"/>
      <c r="K45" s="3"/>
      <c r="L45" s="3"/>
      <c r="M45" s="54"/>
      <c r="N45" s="42" t="s">
        <v>47</v>
      </c>
      <c r="O45" s="30"/>
      <c r="P45" s="30"/>
      <c r="Q45" s="30"/>
      <c r="R45" s="30"/>
      <c r="S45" s="51">
        <f>COUNTA(G18:G57,M17:M56,S17:S42)</f>
        <v>14</v>
      </c>
      <c r="T45" s="20"/>
    </row>
    <row r="46" spans="1:20" ht="12.75" customHeight="1" thickBot="1" x14ac:dyDescent="0.3">
      <c r="A46" s="20"/>
      <c r="B46" s="35" t="s">
        <v>17</v>
      </c>
      <c r="C46" s="3">
        <v>10</v>
      </c>
      <c r="D46" s="3"/>
      <c r="E46" s="3"/>
      <c r="F46" s="3"/>
      <c r="G46" s="48"/>
      <c r="H46" s="35" t="s">
        <v>117</v>
      </c>
      <c r="I46" s="3">
        <v>11</v>
      </c>
      <c r="J46" s="1"/>
      <c r="K46" s="3"/>
      <c r="L46" s="3"/>
      <c r="M46" s="54"/>
      <c r="N46" s="43" t="s">
        <v>48</v>
      </c>
      <c r="O46" s="32"/>
      <c r="P46" s="32"/>
      <c r="Q46" s="32"/>
      <c r="R46" s="32"/>
      <c r="S46" s="52">
        <f>S44/S45</f>
        <v>5.5714285714285712</v>
      </c>
      <c r="T46" s="20"/>
    </row>
    <row r="47" spans="1:20" ht="12.75" customHeight="1" x14ac:dyDescent="0.25">
      <c r="A47" s="20"/>
      <c r="B47" s="35" t="s">
        <v>90</v>
      </c>
      <c r="C47" s="3">
        <v>8</v>
      </c>
      <c r="D47" s="3"/>
      <c r="E47" s="3"/>
      <c r="F47" s="3"/>
      <c r="G47" s="48"/>
      <c r="H47" s="35" t="s">
        <v>37</v>
      </c>
      <c r="I47" s="3">
        <v>10</v>
      </c>
      <c r="J47" s="1"/>
      <c r="K47" s="3"/>
      <c r="L47" s="3"/>
      <c r="M47" s="48"/>
      <c r="N47" s="118" t="s">
        <v>44</v>
      </c>
      <c r="O47" s="118"/>
      <c r="P47" s="118"/>
      <c r="Q47" s="118"/>
      <c r="R47" s="118"/>
      <c r="S47" s="119"/>
      <c r="T47" s="20"/>
    </row>
    <row r="48" spans="1:20" ht="12.75" customHeight="1" x14ac:dyDescent="0.25">
      <c r="A48" s="20"/>
      <c r="B48" s="35" t="s">
        <v>18</v>
      </c>
      <c r="C48" s="3">
        <v>4</v>
      </c>
      <c r="D48" s="3">
        <v>1</v>
      </c>
      <c r="E48" s="3" t="s">
        <v>170</v>
      </c>
      <c r="F48" s="3"/>
      <c r="G48" s="48" t="s">
        <v>170</v>
      </c>
      <c r="H48" s="35" t="s">
        <v>118</v>
      </c>
      <c r="I48" s="3">
        <v>13</v>
      </c>
      <c r="J48" s="3"/>
      <c r="K48" s="3"/>
      <c r="L48" s="3"/>
      <c r="M48" s="48"/>
      <c r="N48" s="118"/>
      <c r="O48" s="118"/>
      <c r="P48" s="118"/>
      <c r="Q48" s="118"/>
      <c r="R48" s="118"/>
      <c r="S48" s="119"/>
      <c r="T48" s="20"/>
    </row>
    <row r="49" spans="1:20" ht="12.75" customHeight="1" x14ac:dyDescent="0.25">
      <c r="A49" s="20"/>
      <c r="B49" s="35" t="s">
        <v>19</v>
      </c>
      <c r="C49" s="3">
        <v>8</v>
      </c>
      <c r="D49" s="3"/>
      <c r="E49" s="3"/>
      <c r="F49" s="3"/>
      <c r="G49" s="48"/>
      <c r="H49" s="35" t="s">
        <v>113</v>
      </c>
      <c r="I49" s="3"/>
      <c r="J49" s="3"/>
      <c r="K49" s="3"/>
      <c r="L49" s="3"/>
      <c r="M49" s="48"/>
      <c r="N49" s="118"/>
      <c r="O49" s="118"/>
      <c r="P49" s="118"/>
      <c r="Q49" s="118"/>
      <c r="R49" s="118"/>
      <c r="S49" s="119"/>
      <c r="T49" s="20"/>
    </row>
    <row r="50" spans="1:20" ht="12.75" customHeight="1" x14ac:dyDescent="0.25">
      <c r="A50" s="20"/>
      <c r="B50" s="35" t="s">
        <v>91</v>
      </c>
      <c r="C50" s="3">
        <v>10</v>
      </c>
      <c r="D50" s="3"/>
      <c r="E50" s="3"/>
      <c r="F50" s="3"/>
      <c r="G50" s="48"/>
      <c r="H50" s="35" t="s">
        <v>119</v>
      </c>
      <c r="I50" s="3">
        <v>5</v>
      </c>
      <c r="J50" s="3"/>
      <c r="K50" s="3"/>
      <c r="L50" s="3"/>
      <c r="M50" s="48"/>
      <c r="N50" s="127"/>
      <c r="O50" s="127"/>
      <c r="P50" s="127"/>
      <c r="Q50" s="127"/>
      <c r="R50" s="127"/>
      <c r="S50" s="128"/>
      <c r="T50" s="20"/>
    </row>
    <row r="51" spans="1:20" ht="12.75" customHeight="1" x14ac:dyDescent="0.25">
      <c r="A51" s="20"/>
      <c r="B51" s="35" t="s">
        <v>20</v>
      </c>
      <c r="C51" s="3">
        <v>8</v>
      </c>
      <c r="D51" s="3"/>
      <c r="E51" s="3"/>
      <c r="F51" s="3"/>
      <c r="G51" s="48"/>
      <c r="H51" s="35" t="s">
        <v>120</v>
      </c>
      <c r="I51" s="3">
        <v>8</v>
      </c>
      <c r="J51" s="3"/>
      <c r="K51" s="3"/>
      <c r="L51" s="3"/>
      <c r="M51" s="48"/>
      <c r="N51" s="132" t="s">
        <v>249</v>
      </c>
      <c r="O51" s="116"/>
      <c r="P51" s="116"/>
      <c r="Q51" s="116"/>
      <c r="R51" s="116"/>
      <c r="S51" s="117"/>
      <c r="T51" s="20"/>
    </row>
    <row r="52" spans="1:20" ht="12.75" customHeight="1" x14ac:dyDescent="0.25">
      <c r="A52" s="20"/>
      <c r="B52" s="35" t="s">
        <v>92</v>
      </c>
      <c r="C52" s="3">
        <v>8</v>
      </c>
      <c r="D52" s="3"/>
      <c r="E52" s="3"/>
      <c r="F52" s="3"/>
      <c r="G52" s="48"/>
      <c r="H52" s="35" t="s">
        <v>38</v>
      </c>
      <c r="I52" s="3">
        <v>5</v>
      </c>
      <c r="J52" s="3" t="s">
        <v>171</v>
      </c>
      <c r="K52" s="3" t="s">
        <v>170</v>
      </c>
      <c r="L52" s="3" t="s">
        <v>170</v>
      </c>
      <c r="M52" s="48" t="s">
        <v>171</v>
      </c>
      <c r="N52" s="118"/>
      <c r="O52" s="118"/>
      <c r="P52" s="118"/>
      <c r="Q52" s="118"/>
      <c r="R52" s="118"/>
      <c r="S52" s="119"/>
      <c r="T52" s="20"/>
    </row>
    <row r="53" spans="1:20" ht="12.75" customHeight="1" x14ac:dyDescent="0.25">
      <c r="A53" s="20"/>
      <c r="B53" s="35" t="s">
        <v>93</v>
      </c>
      <c r="C53" s="3">
        <v>8</v>
      </c>
      <c r="D53" s="3"/>
      <c r="E53" s="3"/>
      <c r="F53" s="3"/>
      <c r="G53" s="48"/>
      <c r="H53" s="35" t="s">
        <v>121</v>
      </c>
      <c r="I53" s="3">
        <v>5</v>
      </c>
      <c r="J53" s="3"/>
      <c r="K53" s="3"/>
      <c r="L53" s="3"/>
      <c r="M53" s="48"/>
      <c r="N53" s="118"/>
      <c r="O53" s="118"/>
      <c r="P53" s="118"/>
      <c r="Q53" s="118"/>
      <c r="R53" s="118"/>
      <c r="S53" s="119"/>
      <c r="T53" s="20"/>
    </row>
    <row r="54" spans="1:20" ht="12.75" customHeight="1" x14ac:dyDescent="0.25">
      <c r="A54" s="20"/>
      <c r="B54" s="35" t="s">
        <v>94</v>
      </c>
      <c r="C54" s="3">
        <v>6</v>
      </c>
      <c r="D54" s="3"/>
      <c r="E54" s="3"/>
      <c r="F54" s="3"/>
      <c r="G54" s="48"/>
      <c r="H54" s="35" t="s">
        <v>122</v>
      </c>
      <c r="I54" s="3">
        <v>12</v>
      </c>
      <c r="J54" s="3" t="s">
        <v>170</v>
      </c>
      <c r="K54" s="3" t="s">
        <v>170</v>
      </c>
      <c r="L54" s="3" t="s">
        <v>170</v>
      </c>
      <c r="M54" s="48" t="s">
        <v>171</v>
      </c>
      <c r="N54" s="118"/>
      <c r="O54" s="118"/>
      <c r="P54" s="118"/>
      <c r="Q54" s="118"/>
      <c r="R54" s="118"/>
      <c r="S54" s="119"/>
      <c r="T54" s="20"/>
    </row>
    <row r="55" spans="1:20" ht="12.75" customHeight="1" x14ac:dyDescent="0.25">
      <c r="A55" s="20"/>
      <c r="B55" s="35" t="s">
        <v>95</v>
      </c>
      <c r="C55" s="3">
        <v>4</v>
      </c>
      <c r="D55" s="3"/>
      <c r="E55" s="3"/>
      <c r="F55" s="3"/>
      <c r="G55" s="48"/>
      <c r="H55" s="35" t="s">
        <v>123</v>
      </c>
      <c r="I55" s="3">
        <v>8</v>
      </c>
      <c r="J55" s="3">
        <v>1</v>
      </c>
      <c r="K55" s="3"/>
      <c r="L55" s="3"/>
      <c r="M55" s="48">
        <v>1</v>
      </c>
      <c r="N55" s="118"/>
      <c r="O55" s="118"/>
      <c r="P55" s="118"/>
      <c r="Q55" s="118"/>
      <c r="R55" s="118"/>
      <c r="S55" s="119"/>
      <c r="T55" s="20"/>
    </row>
    <row r="56" spans="1:20" ht="12.75" customHeight="1" x14ac:dyDescent="0.25">
      <c r="A56" s="20"/>
      <c r="B56" s="35" t="s">
        <v>96</v>
      </c>
      <c r="C56" s="3"/>
      <c r="D56" s="3"/>
      <c r="E56" s="3"/>
      <c r="F56" s="3"/>
      <c r="G56" s="48"/>
      <c r="H56" s="35" t="s">
        <v>124</v>
      </c>
      <c r="I56" s="3">
        <v>5</v>
      </c>
      <c r="J56" s="1"/>
      <c r="K56" s="1"/>
      <c r="L56" s="1"/>
      <c r="M56" s="8"/>
      <c r="N56" s="118"/>
      <c r="O56" s="118"/>
      <c r="P56" s="118"/>
      <c r="Q56" s="118"/>
      <c r="R56" s="118"/>
      <c r="S56" s="119"/>
      <c r="T56" s="20"/>
    </row>
    <row r="57" spans="1:20" ht="12.75" customHeight="1" x14ac:dyDescent="0.25">
      <c r="A57" s="20"/>
      <c r="B57" s="35" t="s">
        <v>97</v>
      </c>
      <c r="C57" s="3">
        <v>12</v>
      </c>
      <c r="D57" s="1"/>
      <c r="E57" s="1"/>
      <c r="F57" s="1"/>
      <c r="G57" s="8"/>
      <c r="H57" s="35" t="s">
        <v>39</v>
      </c>
      <c r="I57" s="3">
        <v>10</v>
      </c>
      <c r="J57" s="1"/>
      <c r="K57" s="1"/>
      <c r="L57" s="1"/>
      <c r="M57" s="8"/>
      <c r="N57" s="118"/>
      <c r="O57" s="118"/>
      <c r="P57" s="118"/>
      <c r="Q57" s="118"/>
      <c r="R57" s="118"/>
      <c r="S57" s="119"/>
      <c r="T57" s="20"/>
    </row>
    <row r="58" spans="1:20" ht="12.75" customHeight="1" thickBot="1" x14ac:dyDescent="0.3">
      <c r="A58" s="20"/>
      <c r="B58" s="16"/>
      <c r="C58" s="17"/>
      <c r="D58" s="17"/>
      <c r="E58" s="17"/>
      <c r="F58" s="17"/>
      <c r="G58" s="19"/>
      <c r="H58" s="36" t="s">
        <v>125</v>
      </c>
      <c r="I58" s="11">
        <v>10</v>
      </c>
      <c r="J58" s="9"/>
      <c r="K58" s="9"/>
      <c r="L58" s="9"/>
      <c r="M58" s="10"/>
      <c r="N58" s="120"/>
      <c r="O58" s="120"/>
      <c r="P58" s="120"/>
      <c r="Q58" s="120"/>
      <c r="R58" s="120"/>
      <c r="S58" s="121"/>
      <c r="T58" s="20"/>
    </row>
    <row r="59" spans="1:20" ht="12.75" customHeight="1" x14ac:dyDescent="0.25">
      <c r="A59" s="20"/>
      <c r="B59" s="21" t="s">
        <v>150</v>
      </c>
      <c r="C59" s="22" t="s">
        <v>151</v>
      </c>
      <c r="D59" s="22"/>
      <c r="E59" s="22"/>
      <c r="F59" s="22"/>
      <c r="G59" s="22"/>
      <c r="H59" s="22"/>
      <c r="I59" s="22"/>
      <c r="J59" s="22"/>
      <c r="K59" s="22"/>
      <c r="L59" s="22"/>
      <c r="M59" s="22" t="s">
        <v>162</v>
      </c>
      <c r="N59" s="22"/>
      <c r="O59" s="22"/>
      <c r="P59" s="22"/>
      <c r="Q59" s="22"/>
      <c r="R59" s="22"/>
      <c r="S59" s="23"/>
      <c r="T59" s="20"/>
    </row>
    <row r="60" spans="1:20" ht="12.75" customHeight="1" x14ac:dyDescent="0.25">
      <c r="A60" s="20"/>
      <c r="B60" s="24"/>
      <c r="C60" s="25" t="s">
        <v>152</v>
      </c>
      <c r="D60" s="25"/>
      <c r="E60" s="25"/>
      <c r="F60" s="25"/>
      <c r="G60" s="25"/>
      <c r="H60" s="25"/>
      <c r="I60" s="25"/>
      <c r="J60" s="25"/>
      <c r="K60" s="25"/>
      <c r="L60" s="25"/>
      <c r="M60" s="25" t="s">
        <v>163</v>
      </c>
      <c r="N60" s="25"/>
      <c r="O60" s="25"/>
      <c r="P60" s="25"/>
      <c r="Q60" s="25"/>
      <c r="R60" s="25"/>
      <c r="S60" s="26"/>
      <c r="T60" s="20"/>
    </row>
    <row r="61" spans="1:20" ht="12.75" customHeight="1" x14ac:dyDescent="0.25">
      <c r="A61" s="20"/>
      <c r="B61" s="24"/>
      <c r="C61" s="25" t="s">
        <v>161</v>
      </c>
      <c r="D61" s="25"/>
      <c r="E61" s="25"/>
      <c r="F61" s="25"/>
      <c r="G61" s="25"/>
      <c r="H61" s="25"/>
      <c r="I61" s="25"/>
      <c r="J61" s="25"/>
      <c r="K61" s="25"/>
      <c r="L61" s="25"/>
      <c r="M61" s="25" t="s">
        <v>164</v>
      </c>
      <c r="N61" s="25"/>
      <c r="O61" s="25"/>
      <c r="P61" s="25"/>
      <c r="Q61" s="25"/>
      <c r="R61" s="25"/>
      <c r="S61" s="26"/>
      <c r="T61" s="20"/>
    </row>
    <row r="62" spans="1:20" ht="12.75" customHeight="1" x14ac:dyDescent="0.25">
      <c r="A62" s="20"/>
      <c r="B62" s="24"/>
      <c r="C62" s="25" t="s">
        <v>153</v>
      </c>
      <c r="D62" s="25"/>
      <c r="E62" s="25"/>
      <c r="F62" s="25"/>
      <c r="G62" s="25"/>
      <c r="H62" s="25"/>
      <c r="I62" s="25"/>
      <c r="J62" s="25"/>
      <c r="K62" s="25"/>
      <c r="L62" s="25"/>
      <c r="M62" s="25" t="s">
        <v>156</v>
      </c>
      <c r="N62" s="25"/>
      <c r="O62" s="25"/>
      <c r="P62" s="25"/>
      <c r="Q62" s="25"/>
      <c r="R62" s="25"/>
      <c r="S62" s="26"/>
      <c r="T62" s="20"/>
    </row>
    <row r="63" spans="1:20" ht="12.75" customHeight="1" x14ac:dyDescent="0.25">
      <c r="A63" s="20"/>
      <c r="B63" s="24"/>
      <c r="C63" s="25" t="s">
        <v>155</v>
      </c>
      <c r="D63" s="25"/>
      <c r="E63" s="25"/>
      <c r="F63" s="25"/>
      <c r="G63" s="25"/>
      <c r="H63" s="25"/>
      <c r="I63" s="25"/>
      <c r="J63" s="25"/>
      <c r="K63" s="25"/>
      <c r="L63" s="25"/>
      <c r="M63" s="25" t="s">
        <v>157</v>
      </c>
      <c r="N63" s="25"/>
      <c r="O63" s="25"/>
      <c r="P63" s="25"/>
      <c r="Q63" s="25"/>
      <c r="R63" s="25"/>
      <c r="S63" s="26"/>
      <c r="T63" s="20"/>
    </row>
    <row r="64" spans="1:20" ht="12.75" customHeight="1" x14ac:dyDescent="0.25">
      <c r="A64" s="20"/>
      <c r="B64" s="24"/>
      <c r="C64" s="25" t="s">
        <v>154</v>
      </c>
      <c r="D64" s="25"/>
      <c r="E64" s="25"/>
      <c r="F64" s="25"/>
      <c r="G64" s="25"/>
      <c r="H64" s="25"/>
      <c r="I64" s="25"/>
      <c r="J64" s="25"/>
      <c r="K64" s="25"/>
      <c r="L64" s="25"/>
      <c r="M64" s="25" t="s">
        <v>158</v>
      </c>
      <c r="N64" s="25"/>
      <c r="O64" s="25"/>
      <c r="P64" s="25"/>
      <c r="Q64" s="25"/>
      <c r="R64" s="25"/>
      <c r="S64" s="26"/>
      <c r="T64" s="20"/>
    </row>
    <row r="65" spans="1:20" ht="12.75" customHeight="1" x14ac:dyDescent="0.25">
      <c r="A65" s="20"/>
      <c r="B65" s="24"/>
      <c r="C65" s="25" t="s">
        <v>159</v>
      </c>
      <c r="D65" s="25"/>
      <c r="E65" s="25"/>
      <c r="F65" s="25"/>
      <c r="G65" s="25"/>
      <c r="H65" s="25"/>
      <c r="I65" s="25"/>
      <c r="J65" s="25"/>
      <c r="K65" s="25"/>
      <c r="L65" s="25"/>
      <c r="M65" s="25" t="s">
        <v>114</v>
      </c>
      <c r="N65" s="25"/>
      <c r="O65" s="25"/>
      <c r="P65" s="25"/>
      <c r="Q65" s="25"/>
      <c r="R65" s="25"/>
      <c r="S65" s="26"/>
      <c r="T65" s="20"/>
    </row>
    <row r="66" spans="1:20" ht="12.75" customHeight="1" thickBot="1" x14ac:dyDescent="0.3">
      <c r="A66" s="20"/>
      <c r="B66" s="27"/>
      <c r="C66" s="28" t="s">
        <v>160</v>
      </c>
      <c r="D66" s="28"/>
      <c r="E66" s="28"/>
      <c r="F66" s="28"/>
      <c r="G66" s="28"/>
      <c r="H66" s="28"/>
      <c r="I66" s="28"/>
      <c r="J66" s="28"/>
      <c r="K66" s="28"/>
      <c r="L66" s="28"/>
      <c r="M66" s="28"/>
      <c r="N66" s="28"/>
      <c r="O66" s="28"/>
      <c r="P66" s="28"/>
      <c r="Q66" s="28"/>
      <c r="R66" s="28"/>
      <c r="S66" s="29"/>
      <c r="T66" s="20"/>
    </row>
    <row r="67" spans="1:20" ht="12.75" customHeight="1" x14ac:dyDescent="0.25">
      <c r="A67" s="20"/>
      <c r="B67" s="20"/>
      <c r="C67" s="20"/>
      <c r="D67" s="20"/>
      <c r="E67" s="20"/>
      <c r="F67" s="20"/>
      <c r="G67" s="20"/>
      <c r="H67" s="20"/>
      <c r="I67" s="20"/>
      <c r="J67" s="20"/>
      <c r="K67" s="20"/>
      <c r="L67" s="20"/>
      <c r="M67" s="20"/>
      <c r="N67" s="20"/>
      <c r="O67" s="20"/>
      <c r="P67" s="20"/>
      <c r="Q67" s="20"/>
      <c r="R67" s="20"/>
      <c r="S67" s="20"/>
      <c r="T67" s="20"/>
    </row>
    <row r="68" spans="1:20" x14ac:dyDescent="0.25">
      <c r="A68" s="20"/>
      <c r="B68" s="20"/>
      <c r="C68" s="20"/>
      <c r="D68" s="20"/>
      <c r="E68" s="20"/>
      <c r="F68" s="20"/>
      <c r="G68" s="20"/>
      <c r="H68" s="20"/>
      <c r="I68" s="20"/>
      <c r="J68" s="20"/>
      <c r="K68" s="20"/>
      <c r="L68" s="20"/>
      <c r="M68" s="20"/>
      <c r="N68" s="20"/>
      <c r="O68" s="20"/>
      <c r="P68" s="20"/>
      <c r="Q68" s="20"/>
      <c r="R68" s="20"/>
      <c r="S68" s="20"/>
      <c r="T68" s="20"/>
    </row>
    <row r="69" spans="1:20" x14ac:dyDescent="0.25">
      <c r="B69" s="20"/>
      <c r="C69" s="20"/>
      <c r="D69" s="20"/>
      <c r="E69" s="20"/>
      <c r="F69" s="20"/>
      <c r="G69" s="20"/>
      <c r="H69" s="20"/>
      <c r="I69" s="20"/>
      <c r="J69" s="20"/>
      <c r="K69" s="20"/>
      <c r="L69" s="20"/>
      <c r="M69" s="20"/>
      <c r="N69" s="20"/>
      <c r="O69" s="20"/>
      <c r="P69" s="20"/>
      <c r="Q69" s="20"/>
      <c r="R69" s="20"/>
      <c r="S69" s="20"/>
      <c r="T69" s="20"/>
    </row>
  </sheetData>
  <mergeCells count="34">
    <mergeCell ref="C3:G3"/>
    <mergeCell ref="I3:M3"/>
    <mergeCell ref="O3:P3"/>
    <mergeCell ref="Q3:S3"/>
    <mergeCell ref="C4:G4"/>
    <mergeCell ref="I4:M4"/>
    <mergeCell ref="O4:P4"/>
    <mergeCell ref="Q4:S6"/>
    <mergeCell ref="C5:G5"/>
    <mergeCell ref="I5:M5"/>
    <mergeCell ref="O11:P11"/>
    <mergeCell ref="O5:P5"/>
    <mergeCell ref="C6:G6"/>
    <mergeCell ref="I6:M6"/>
    <mergeCell ref="O6:P6"/>
    <mergeCell ref="C7:G7"/>
    <mergeCell ref="I7:M7"/>
    <mergeCell ref="O7:P7"/>
    <mergeCell ref="N51:S58"/>
    <mergeCell ref="O12:P12"/>
    <mergeCell ref="B13:G14"/>
    <mergeCell ref="H13:M14"/>
    <mergeCell ref="O13:P13"/>
    <mergeCell ref="N14:S14"/>
    <mergeCell ref="N47:S50"/>
    <mergeCell ref="Q7:S13"/>
    <mergeCell ref="C8:G8"/>
    <mergeCell ref="H8:M10"/>
    <mergeCell ref="O8:P8"/>
    <mergeCell ref="C9:G9"/>
    <mergeCell ref="O9:P9"/>
    <mergeCell ref="B10:G12"/>
    <mergeCell ref="O10:P10"/>
    <mergeCell ref="H11:M12"/>
  </mergeCells>
  <pageMargins left="0.7" right="0.7" top="0.75" bottom="0.75" header="0.3" footer="0.3"/>
  <pageSetup paperSize="9" scale="5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3959E-9B28-437C-9630-70DB3E46B16C}">
  <sheetPr>
    <pageSetUpPr fitToPage="1"/>
  </sheetPr>
  <dimension ref="A1:T69"/>
  <sheetViews>
    <sheetView tabSelected="1" zoomScale="80" zoomScaleNormal="80" zoomScaleSheetLayoutView="70" workbookViewId="0">
      <selection activeCell="K68" sqref="K68"/>
    </sheetView>
  </sheetViews>
  <sheetFormatPr defaultColWidth="9.109375" defaultRowHeight="13.2" x14ac:dyDescent="0.25"/>
  <cols>
    <col min="1" max="1" width="5.6640625" style="2" customWidth="1"/>
    <col min="2" max="2" width="34.6640625" style="2" customWidth="1"/>
    <col min="3" max="7" width="7.109375" style="2" customWidth="1"/>
    <col min="8" max="8" width="34.6640625" style="2" customWidth="1"/>
    <col min="9" max="13" width="7.109375" style="2" customWidth="1"/>
    <col min="14" max="14" width="34.6640625" style="2" customWidth="1"/>
    <col min="15" max="19" width="7.109375" style="2" customWidth="1"/>
    <col min="20" max="16384" width="9.109375" style="2"/>
  </cols>
  <sheetData>
    <row r="1" spans="1:20" x14ac:dyDescent="0.25">
      <c r="A1" s="20"/>
      <c r="B1" s="20"/>
      <c r="C1" s="20"/>
      <c r="D1" s="20"/>
      <c r="E1" s="20"/>
      <c r="F1" s="20"/>
      <c r="G1" s="20"/>
      <c r="H1" s="20"/>
      <c r="I1" s="20"/>
      <c r="J1" s="20"/>
      <c r="K1" s="20"/>
      <c r="L1" s="20"/>
      <c r="M1" s="20"/>
      <c r="N1" s="20"/>
      <c r="O1" s="20"/>
      <c r="P1" s="20"/>
      <c r="Q1" s="20"/>
      <c r="R1" s="20"/>
      <c r="S1" s="20"/>
      <c r="T1" s="20"/>
    </row>
    <row r="2" spans="1:20" ht="13.8" thickBot="1" x14ac:dyDescent="0.3">
      <c r="A2" s="20"/>
      <c r="B2" s="20"/>
      <c r="C2" s="20"/>
      <c r="D2" s="20"/>
      <c r="E2" s="20"/>
      <c r="F2" s="20"/>
      <c r="G2" s="20"/>
      <c r="H2" s="20"/>
      <c r="I2" s="20"/>
      <c r="J2" s="20"/>
      <c r="K2" s="20"/>
      <c r="L2" s="20"/>
      <c r="M2" s="20"/>
      <c r="N2" s="20"/>
      <c r="O2" s="20"/>
      <c r="P2" s="20"/>
      <c r="Q2" s="20"/>
      <c r="R2" s="20"/>
      <c r="S2" s="20"/>
      <c r="T2" s="20"/>
    </row>
    <row r="3" spans="1:20" ht="12.75" customHeight="1" x14ac:dyDescent="0.25">
      <c r="A3" s="20"/>
      <c r="B3" s="6" t="s">
        <v>0</v>
      </c>
      <c r="C3" s="95">
        <v>45956</v>
      </c>
      <c r="D3" s="96"/>
      <c r="E3" s="96"/>
      <c r="F3" s="96"/>
      <c r="G3" s="97"/>
      <c r="H3" s="6" t="s">
        <v>68</v>
      </c>
      <c r="I3" s="96"/>
      <c r="J3" s="96"/>
      <c r="K3" s="96"/>
      <c r="L3" s="96"/>
      <c r="M3" s="98"/>
      <c r="N3" s="37" t="s">
        <v>50</v>
      </c>
      <c r="O3" s="99" t="s">
        <v>59</v>
      </c>
      <c r="P3" s="99"/>
      <c r="Q3" s="100" t="s">
        <v>60</v>
      </c>
      <c r="R3" s="101"/>
      <c r="S3" s="102"/>
      <c r="T3" s="20"/>
    </row>
    <row r="4" spans="1:20" ht="12.75" customHeight="1" x14ac:dyDescent="0.25">
      <c r="A4" s="20"/>
      <c r="B4" s="7" t="s">
        <v>1</v>
      </c>
      <c r="C4" s="103" t="s">
        <v>167</v>
      </c>
      <c r="D4" s="103"/>
      <c r="E4" s="103"/>
      <c r="F4" s="103"/>
      <c r="G4" s="104"/>
      <c r="H4" s="7" t="s">
        <v>66</v>
      </c>
      <c r="I4" s="103"/>
      <c r="J4" s="103"/>
      <c r="K4" s="103"/>
      <c r="L4" s="103"/>
      <c r="M4" s="105"/>
      <c r="N4" s="12" t="s">
        <v>51</v>
      </c>
      <c r="O4" s="103">
        <v>1</v>
      </c>
      <c r="P4" s="103"/>
      <c r="Q4" s="106"/>
      <c r="R4" s="107"/>
      <c r="S4" s="108"/>
      <c r="T4" s="20"/>
    </row>
    <row r="5" spans="1:20" ht="12.75" customHeight="1" x14ac:dyDescent="0.25">
      <c r="A5" s="20"/>
      <c r="B5" s="7" t="s">
        <v>6</v>
      </c>
      <c r="C5" s="103" t="s">
        <v>177</v>
      </c>
      <c r="D5" s="103"/>
      <c r="E5" s="103"/>
      <c r="F5" s="103"/>
      <c r="G5" s="104"/>
      <c r="H5" s="7" t="s">
        <v>247</v>
      </c>
      <c r="I5" s="103"/>
      <c r="J5" s="103"/>
      <c r="K5" s="103"/>
      <c r="L5" s="103"/>
      <c r="M5" s="105"/>
      <c r="N5" s="12" t="s">
        <v>52</v>
      </c>
      <c r="O5" s="103">
        <v>0</v>
      </c>
      <c r="P5" s="103"/>
      <c r="Q5" s="109"/>
      <c r="R5" s="110"/>
      <c r="S5" s="111"/>
      <c r="T5" s="20"/>
    </row>
    <row r="6" spans="1:20" ht="12.75" customHeight="1" x14ac:dyDescent="0.25">
      <c r="A6" s="20"/>
      <c r="B6" s="7" t="s">
        <v>4</v>
      </c>
      <c r="C6" s="115" t="s">
        <v>180</v>
      </c>
      <c r="D6" s="103"/>
      <c r="E6" s="103"/>
      <c r="F6" s="103"/>
      <c r="G6" s="104"/>
      <c r="H6" s="7" t="s">
        <v>64</v>
      </c>
      <c r="I6" s="103"/>
      <c r="J6" s="103"/>
      <c r="K6" s="103"/>
      <c r="L6" s="103"/>
      <c r="M6" s="105"/>
      <c r="N6" s="12" t="s">
        <v>53</v>
      </c>
      <c r="O6" s="103">
        <v>0</v>
      </c>
      <c r="P6" s="103"/>
      <c r="Q6" s="112"/>
      <c r="R6" s="113"/>
      <c r="S6" s="114"/>
      <c r="T6" s="20"/>
    </row>
    <row r="7" spans="1:20" ht="12.75" customHeight="1" x14ac:dyDescent="0.25">
      <c r="A7" s="20"/>
      <c r="B7" s="7" t="s">
        <v>5</v>
      </c>
      <c r="C7" s="103" t="s">
        <v>168</v>
      </c>
      <c r="D7" s="103"/>
      <c r="E7" s="103"/>
      <c r="F7" s="103"/>
      <c r="G7" s="104"/>
      <c r="H7" s="7" t="s">
        <v>63</v>
      </c>
      <c r="I7" s="103"/>
      <c r="J7" s="103"/>
      <c r="K7" s="103"/>
      <c r="L7" s="103"/>
      <c r="M7" s="105"/>
      <c r="N7" s="12" t="s">
        <v>54</v>
      </c>
      <c r="O7" s="103">
        <v>0</v>
      </c>
      <c r="P7" s="103"/>
      <c r="Q7" s="106"/>
      <c r="R7" s="107"/>
      <c r="S7" s="108"/>
      <c r="T7" s="20"/>
    </row>
    <row r="8" spans="1:20" ht="12.75" customHeight="1" x14ac:dyDescent="0.25">
      <c r="A8" s="20"/>
      <c r="B8" s="7" t="s">
        <v>2</v>
      </c>
      <c r="C8" s="103" t="s">
        <v>169</v>
      </c>
      <c r="D8" s="103"/>
      <c r="E8" s="103"/>
      <c r="F8" s="103"/>
      <c r="G8" s="104"/>
      <c r="H8" s="122" t="s">
        <v>188</v>
      </c>
      <c r="I8" s="116"/>
      <c r="J8" s="116"/>
      <c r="K8" s="116"/>
      <c r="L8" s="116"/>
      <c r="M8" s="117"/>
      <c r="N8" s="12" t="s">
        <v>165</v>
      </c>
      <c r="O8" s="103">
        <v>1</v>
      </c>
      <c r="P8" s="103"/>
      <c r="Q8" s="109"/>
      <c r="R8" s="110"/>
      <c r="S8" s="111"/>
      <c r="T8" s="20"/>
    </row>
    <row r="9" spans="1:20" ht="12.75" customHeight="1" x14ac:dyDescent="0.25">
      <c r="A9" s="20"/>
      <c r="B9" s="7" t="s">
        <v>3</v>
      </c>
      <c r="C9" s="103" t="s">
        <v>186</v>
      </c>
      <c r="D9" s="103"/>
      <c r="E9" s="103"/>
      <c r="F9" s="103"/>
      <c r="G9" s="104"/>
      <c r="H9" s="129"/>
      <c r="I9" s="118"/>
      <c r="J9" s="118"/>
      <c r="K9" s="118"/>
      <c r="L9" s="118"/>
      <c r="M9" s="119"/>
      <c r="N9" s="12" t="s">
        <v>166</v>
      </c>
      <c r="O9" s="103">
        <v>1</v>
      </c>
      <c r="P9" s="103"/>
      <c r="Q9" s="109"/>
      <c r="R9" s="110"/>
      <c r="S9" s="111"/>
      <c r="T9" s="20"/>
    </row>
    <row r="10" spans="1:20" ht="12.75" customHeight="1" x14ac:dyDescent="0.25">
      <c r="A10" s="20"/>
      <c r="B10" s="131" t="s">
        <v>187</v>
      </c>
      <c r="C10" s="132"/>
      <c r="D10" s="132"/>
      <c r="E10" s="132"/>
      <c r="F10" s="132"/>
      <c r="G10" s="133"/>
      <c r="H10" s="130"/>
      <c r="I10" s="127"/>
      <c r="J10" s="127"/>
      <c r="K10" s="127"/>
      <c r="L10" s="127"/>
      <c r="M10" s="128"/>
      <c r="N10" s="12" t="s">
        <v>55</v>
      </c>
      <c r="O10" s="103">
        <v>0</v>
      </c>
      <c r="P10" s="103"/>
      <c r="Q10" s="109"/>
      <c r="R10" s="110"/>
      <c r="S10" s="111"/>
      <c r="T10" s="20"/>
    </row>
    <row r="11" spans="1:20" ht="12.75" customHeight="1" x14ac:dyDescent="0.25">
      <c r="A11" s="20"/>
      <c r="B11" s="134"/>
      <c r="C11" s="135"/>
      <c r="D11" s="135"/>
      <c r="E11" s="135"/>
      <c r="F11" s="135"/>
      <c r="G11" s="136"/>
      <c r="H11" s="131" t="s">
        <v>211</v>
      </c>
      <c r="I11" s="132"/>
      <c r="J11" s="132"/>
      <c r="K11" s="132"/>
      <c r="L11" s="132"/>
      <c r="M11" s="133"/>
      <c r="N11" s="12" t="s">
        <v>56</v>
      </c>
      <c r="O11" s="103">
        <v>0</v>
      </c>
      <c r="P11" s="103"/>
      <c r="Q11" s="109"/>
      <c r="R11" s="110"/>
      <c r="S11" s="111"/>
      <c r="T11" s="20"/>
    </row>
    <row r="12" spans="1:20" ht="12.75" customHeight="1" x14ac:dyDescent="0.25">
      <c r="A12" s="20"/>
      <c r="B12" s="137"/>
      <c r="C12" s="138"/>
      <c r="D12" s="138"/>
      <c r="E12" s="138"/>
      <c r="F12" s="138"/>
      <c r="G12" s="139"/>
      <c r="H12" s="137"/>
      <c r="I12" s="138"/>
      <c r="J12" s="138"/>
      <c r="K12" s="138"/>
      <c r="L12" s="138"/>
      <c r="M12" s="139"/>
      <c r="N12" s="12" t="s">
        <v>57</v>
      </c>
      <c r="O12" s="103">
        <v>2</v>
      </c>
      <c r="P12" s="103"/>
      <c r="Q12" s="109"/>
      <c r="R12" s="110"/>
      <c r="S12" s="111"/>
      <c r="T12" s="20"/>
    </row>
    <row r="13" spans="1:20" ht="12.75" customHeight="1" x14ac:dyDescent="0.3">
      <c r="A13" s="20"/>
      <c r="B13" s="122" t="s">
        <v>181</v>
      </c>
      <c r="C13" s="116"/>
      <c r="D13" s="116"/>
      <c r="E13" s="116"/>
      <c r="F13" s="116"/>
      <c r="G13" s="117"/>
      <c r="H13" s="122" t="s">
        <v>61</v>
      </c>
      <c r="I13" s="116"/>
      <c r="J13" s="116"/>
      <c r="K13" s="116"/>
      <c r="L13" s="116"/>
      <c r="M13" s="117"/>
      <c r="N13" s="12" t="s">
        <v>58</v>
      </c>
      <c r="O13" s="124" t="s">
        <v>172</v>
      </c>
      <c r="P13" s="103"/>
      <c r="Q13" s="112"/>
      <c r="R13" s="113"/>
      <c r="S13" s="114"/>
      <c r="T13" s="20"/>
    </row>
    <row r="14" spans="1:20" ht="12.75" customHeight="1" thickBot="1" x14ac:dyDescent="0.3">
      <c r="A14" s="20"/>
      <c r="B14" s="123"/>
      <c r="C14" s="120"/>
      <c r="D14" s="120"/>
      <c r="E14" s="120"/>
      <c r="F14" s="120"/>
      <c r="G14" s="121"/>
      <c r="H14" s="123"/>
      <c r="I14" s="120"/>
      <c r="J14" s="120"/>
      <c r="K14" s="120"/>
      <c r="L14" s="120"/>
      <c r="M14" s="121"/>
      <c r="N14" s="125"/>
      <c r="O14" s="125"/>
      <c r="P14" s="125"/>
      <c r="Q14" s="125"/>
      <c r="R14" s="125"/>
      <c r="S14" s="126"/>
      <c r="T14" s="20"/>
    </row>
    <row r="15" spans="1:20" ht="12.75" customHeight="1" x14ac:dyDescent="0.25">
      <c r="A15" s="20"/>
      <c r="B15" s="33" t="s">
        <v>7</v>
      </c>
      <c r="C15" s="18"/>
      <c r="D15" s="13" t="s">
        <v>21</v>
      </c>
      <c r="E15" s="13" t="s">
        <v>22</v>
      </c>
      <c r="F15" s="13" t="s">
        <v>23</v>
      </c>
      <c r="G15" s="14" t="s">
        <v>24</v>
      </c>
      <c r="H15" s="33" t="s">
        <v>7</v>
      </c>
      <c r="I15" s="13"/>
      <c r="J15" s="13" t="s">
        <v>21</v>
      </c>
      <c r="K15" s="13" t="s">
        <v>22</v>
      </c>
      <c r="L15" s="13" t="s">
        <v>23</v>
      </c>
      <c r="M15" s="14" t="s">
        <v>24</v>
      </c>
      <c r="N15" s="38" t="s">
        <v>7</v>
      </c>
      <c r="O15" s="15"/>
      <c r="P15" s="13" t="s">
        <v>21</v>
      </c>
      <c r="Q15" s="13" t="s">
        <v>22</v>
      </c>
      <c r="R15" s="13" t="s">
        <v>23</v>
      </c>
      <c r="S15" s="14" t="s">
        <v>24</v>
      </c>
      <c r="T15" s="20"/>
    </row>
    <row r="16" spans="1:20" ht="12.75" customHeight="1" x14ac:dyDescent="0.25">
      <c r="A16" s="20"/>
      <c r="B16" s="34" t="s">
        <v>69</v>
      </c>
      <c r="C16" s="3">
        <v>5</v>
      </c>
      <c r="D16" s="3"/>
      <c r="E16" s="3"/>
      <c r="F16" s="3"/>
      <c r="G16" s="44"/>
      <c r="H16" s="35" t="s">
        <v>98</v>
      </c>
      <c r="I16" s="3"/>
      <c r="J16" s="1"/>
      <c r="K16" s="1"/>
      <c r="L16" s="1"/>
      <c r="M16" s="8"/>
      <c r="N16" s="39" t="s">
        <v>126</v>
      </c>
      <c r="O16" s="4"/>
      <c r="P16" s="1"/>
      <c r="Q16" s="1"/>
      <c r="R16" s="1"/>
      <c r="S16" s="8"/>
      <c r="T16" s="20"/>
    </row>
    <row r="17" spans="1:20" ht="12.75" customHeight="1" x14ac:dyDescent="0.25">
      <c r="A17" s="20"/>
      <c r="B17" s="35" t="s">
        <v>70</v>
      </c>
      <c r="C17" s="3">
        <v>1</v>
      </c>
      <c r="D17" s="3"/>
      <c r="E17" s="3"/>
      <c r="F17" s="3"/>
      <c r="G17" s="48"/>
      <c r="H17" s="35" t="s">
        <v>99</v>
      </c>
      <c r="I17" s="3">
        <v>3</v>
      </c>
      <c r="J17" s="3"/>
      <c r="K17" s="3"/>
      <c r="L17" s="3"/>
      <c r="M17" s="48"/>
      <c r="N17" s="39" t="s">
        <v>40</v>
      </c>
      <c r="O17" s="4">
        <v>10</v>
      </c>
      <c r="P17" s="1"/>
      <c r="Q17" s="1"/>
      <c r="R17" s="1"/>
      <c r="S17" s="47"/>
      <c r="T17" s="20"/>
    </row>
    <row r="18" spans="1:20" ht="12.75" customHeight="1" x14ac:dyDescent="0.25">
      <c r="A18" s="20"/>
      <c r="B18" s="35" t="s">
        <v>71</v>
      </c>
      <c r="C18" s="3">
        <v>3</v>
      </c>
      <c r="D18" s="3">
        <v>1</v>
      </c>
      <c r="E18" s="3" t="s">
        <v>170</v>
      </c>
      <c r="F18" s="3" t="s">
        <v>170</v>
      </c>
      <c r="G18" s="48" t="s">
        <v>170</v>
      </c>
      <c r="H18" s="35" t="s">
        <v>100</v>
      </c>
      <c r="I18" s="3">
        <v>3</v>
      </c>
      <c r="J18" s="3"/>
      <c r="K18" s="3"/>
      <c r="L18" s="3"/>
      <c r="M18" s="48"/>
      <c r="N18" s="39" t="s">
        <v>129</v>
      </c>
      <c r="O18" s="4">
        <v>15</v>
      </c>
      <c r="P18" s="3"/>
      <c r="Q18" s="3"/>
      <c r="R18" s="3"/>
      <c r="S18" s="48"/>
      <c r="T18" s="20"/>
    </row>
    <row r="19" spans="1:20" ht="12.75" customHeight="1" x14ac:dyDescent="0.25">
      <c r="A19" s="20"/>
      <c r="B19" s="34" t="s">
        <v>8</v>
      </c>
      <c r="C19" s="3"/>
      <c r="D19" s="3"/>
      <c r="E19" s="3"/>
      <c r="F19" s="3"/>
      <c r="G19" s="48"/>
      <c r="H19" s="35" t="s">
        <v>101</v>
      </c>
      <c r="I19" s="3">
        <v>5</v>
      </c>
      <c r="J19" s="3"/>
      <c r="K19" s="3" t="s">
        <v>170</v>
      </c>
      <c r="L19" s="3"/>
      <c r="M19" s="48" t="s">
        <v>170</v>
      </c>
      <c r="N19" s="39" t="s">
        <v>130</v>
      </c>
      <c r="O19" s="4">
        <v>5</v>
      </c>
      <c r="P19" s="3"/>
      <c r="Q19" s="3"/>
      <c r="R19" s="3"/>
      <c r="S19" s="48"/>
      <c r="T19" s="20"/>
    </row>
    <row r="20" spans="1:20" ht="12.75" customHeight="1" x14ac:dyDescent="0.25">
      <c r="A20" s="20"/>
      <c r="B20" s="35" t="s">
        <v>72</v>
      </c>
      <c r="C20" s="3">
        <v>1</v>
      </c>
      <c r="D20" s="3"/>
      <c r="E20" s="3" t="s">
        <v>170</v>
      </c>
      <c r="F20" s="3" t="s">
        <v>171</v>
      </c>
      <c r="G20" s="48" t="s">
        <v>171</v>
      </c>
      <c r="H20" s="35" t="s">
        <v>102</v>
      </c>
      <c r="I20" s="3">
        <v>6</v>
      </c>
      <c r="J20" s="3"/>
      <c r="K20" s="3"/>
      <c r="L20" s="3"/>
      <c r="M20" s="48"/>
      <c r="N20" s="39" t="s">
        <v>131</v>
      </c>
      <c r="O20" s="4">
        <v>2</v>
      </c>
      <c r="P20" s="3" t="s">
        <v>170</v>
      </c>
      <c r="Q20" s="3"/>
      <c r="R20" s="3" t="s">
        <v>170</v>
      </c>
      <c r="S20" s="48" t="s">
        <v>170</v>
      </c>
      <c r="T20" s="20"/>
    </row>
    <row r="21" spans="1:20" ht="12.75" customHeight="1" x14ac:dyDescent="0.25">
      <c r="A21" s="20"/>
      <c r="B21" s="35" t="s">
        <v>73</v>
      </c>
      <c r="C21" s="3">
        <v>3</v>
      </c>
      <c r="D21" s="3"/>
      <c r="E21" s="3"/>
      <c r="F21" s="3"/>
      <c r="G21" s="48"/>
      <c r="H21" s="35" t="s">
        <v>103</v>
      </c>
      <c r="I21" s="3">
        <v>7</v>
      </c>
      <c r="J21" s="3"/>
      <c r="K21" s="3"/>
      <c r="L21" s="3"/>
      <c r="M21" s="48"/>
      <c r="N21" s="39" t="s">
        <v>132</v>
      </c>
      <c r="O21" s="4">
        <v>1</v>
      </c>
      <c r="P21" s="3"/>
      <c r="Q21" s="3"/>
      <c r="R21" s="3"/>
      <c r="S21" s="48"/>
      <c r="T21" s="20"/>
    </row>
    <row r="22" spans="1:20" ht="12.75" customHeight="1" x14ac:dyDescent="0.25">
      <c r="A22" s="20"/>
      <c r="B22" s="34" t="s">
        <v>9</v>
      </c>
      <c r="C22" s="3"/>
      <c r="D22" s="3"/>
      <c r="E22" s="3"/>
      <c r="F22" s="3"/>
      <c r="G22" s="48"/>
      <c r="H22" s="35" t="s">
        <v>104</v>
      </c>
      <c r="I22" s="3">
        <v>3</v>
      </c>
      <c r="J22" s="3"/>
      <c r="K22" s="3"/>
      <c r="L22" s="3"/>
      <c r="M22" s="48"/>
      <c r="N22" s="39" t="s">
        <v>133</v>
      </c>
      <c r="O22" s="4">
        <v>10</v>
      </c>
      <c r="P22" s="3">
        <v>1</v>
      </c>
      <c r="Q22" s="3">
        <v>1</v>
      </c>
      <c r="R22" s="3"/>
      <c r="S22" s="48" t="s">
        <v>170</v>
      </c>
      <c r="T22" s="20"/>
    </row>
    <row r="23" spans="1:20" ht="12.75" customHeight="1" x14ac:dyDescent="0.25">
      <c r="A23" s="20"/>
      <c r="B23" s="35" t="s">
        <v>10</v>
      </c>
      <c r="C23" s="3">
        <v>13</v>
      </c>
      <c r="D23" s="3"/>
      <c r="E23" s="3"/>
      <c r="F23" s="3"/>
      <c r="G23" s="48"/>
      <c r="H23" s="35" t="s">
        <v>105</v>
      </c>
      <c r="I23" s="3">
        <v>3</v>
      </c>
      <c r="J23" s="3"/>
      <c r="K23" s="3"/>
      <c r="L23" s="3"/>
      <c r="M23" s="48"/>
      <c r="N23" s="39" t="s">
        <v>134</v>
      </c>
      <c r="O23" s="4">
        <v>6</v>
      </c>
      <c r="P23" s="3"/>
      <c r="Q23" s="3"/>
      <c r="R23" s="3"/>
      <c r="S23" s="48"/>
      <c r="T23" s="20"/>
    </row>
    <row r="24" spans="1:20" ht="12.75" customHeight="1" x14ac:dyDescent="0.25">
      <c r="A24" s="20"/>
      <c r="B24" s="35" t="s">
        <v>74</v>
      </c>
      <c r="C24" s="3">
        <v>3</v>
      </c>
      <c r="D24" s="3" t="s">
        <v>170</v>
      </c>
      <c r="E24" s="3"/>
      <c r="F24" s="3">
        <v>1</v>
      </c>
      <c r="G24" s="48" t="s">
        <v>170</v>
      </c>
      <c r="H24" s="35" t="s">
        <v>106</v>
      </c>
      <c r="I24" s="3">
        <v>4</v>
      </c>
      <c r="J24" s="3"/>
      <c r="K24" s="3"/>
      <c r="L24" s="3"/>
      <c r="M24" s="48"/>
      <c r="N24" s="39" t="s">
        <v>135</v>
      </c>
      <c r="O24" s="4">
        <v>3</v>
      </c>
      <c r="P24" s="3"/>
      <c r="Q24" s="3"/>
      <c r="R24" s="3"/>
      <c r="S24" s="48"/>
      <c r="T24" s="20"/>
    </row>
    <row r="25" spans="1:20" ht="12.75" customHeight="1" x14ac:dyDescent="0.25">
      <c r="A25" s="20"/>
      <c r="B25" s="35" t="s">
        <v>75</v>
      </c>
      <c r="C25" s="3">
        <v>8</v>
      </c>
      <c r="D25" s="3"/>
      <c r="E25" s="3"/>
      <c r="F25" s="3"/>
      <c r="G25" s="48"/>
      <c r="H25" s="35" t="s">
        <v>107</v>
      </c>
      <c r="I25" s="3">
        <v>5</v>
      </c>
      <c r="J25" s="3" t="s">
        <v>170</v>
      </c>
      <c r="K25" s="3"/>
      <c r="L25" s="3" t="s">
        <v>170</v>
      </c>
      <c r="M25" s="48" t="s">
        <v>170</v>
      </c>
      <c r="N25" s="39" t="s">
        <v>136</v>
      </c>
      <c r="O25" s="4">
        <v>1</v>
      </c>
      <c r="P25" s="3"/>
      <c r="Q25" s="3"/>
      <c r="R25" s="3"/>
      <c r="S25" s="48"/>
      <c r="T25" s="20"/>
    </row>
    <row r="26" spans="1:20" ht="12.75" customHeight="1" x14ac:dyDescent="0.25">
      <c r="A26" s="20"/>
      <c r="B26" s="35" t="s">
        <v>76</v>
      </c>
      <c r="C26" s="3">
        <v>10</v>
      </c>
      <c r="D26" s="3"/>
      <c r="E26" s="3"/>
      <c r="F26" s="3"/>
      <c r="G26" s="48"/>
      <c r="H26" s="34" t="s">
        <v>49</v>
      </c>
      <c r="I26" s="3"/>
      <c r="J26" s="3"/>
      <c r="K26" s="3"/>
      <c r="L26" s="3"/>
      <c r="M26" s="48"/>
      <c r="N26" s="39" t="s">
        <v>137</v>
      </c>
      <c r="O26" s="4">
        <v>1</v>
      </c>
      <c r="P26" s="3"/>
      <c r="Q26" s="3"/>
      <c r="R26" s="3"/>
      <c r="S26" s="48"/>
      <c r="T26" s="20"/>
    </row>
    <row r="27" spans="1:20" ht="12.75" customHeight="1" x14ac:dyDescent="0.25">
      <c r="A27" s="20"/>
      <c r="B27" s="35" t="s">
        <v>77</v>
      </c>
      <c r="C27" s="3">
        <v>8</v>
      </c>
      <c r="D27" s="3"/>
      <c r="E27" s="3"/>
      <c r="F27" s="3"/>
      <c r="G27" s="48"/>
      <c r="H27" s="35" t="s">
        <v>108</v>
      </c>
      <c r="I27" s="3">
        <v>8</v>
      </c>
      <c r="J27" s="3"/>
      <c r="K27" s="3"/>
      <c r="L27" s="3"/>
      <c r="M27" s="48"/>
      <c r="N27" s="39" t="s">
        <v>138</v>
      </c>
      <c r="O27" s="4">
        <v>5</v>
      </c>
      <c r="P27" s="3" t="s">
        <v>170</v>
      </c>
      <c r="Q27" s="3" t="s">
        <v>171</v>
      </c>
      <c r="R27" s="3" t="s">
        <v>170</v>
      </c>
      <c r="S27" s="48" t="s">
        <v>171</v>
      </c>
      <c r="T27" s="20"/>
    </row>
    <row r="28" spans="1:20" ht="12.75" customHeight="1" x14ac:dyDescent="0.25">
      <c r="A28" s="20"/>
      <c r="B28" s="35" t="s">
        <v>78</v>
      </c>
      <c r="C28" s="3"/>
      <c r="D28" s="3"/>
      <c r="E28" s="3"/>
      <c r="F28" s="3"/>
      <c r="G28" s="48"/>
      <c r="H28" s="35" t="s">
        <v>109</v>
      </c>
      <c r="I28" s="3">
        <v>6</v>
      </c>
      <c r="J28" s="3"/>
      <c r="K28" s="3"/>
      <c r="L28" s="3"/>
      <c r="M28" s="48"/>
      <c r="N28" s="39" t="s">
        <v>139</v>
      </c>
      <c r="O28" s="4">
        <v>1</v>
      </c>
      <c r="P28" s="3"/>
      <c r="Q28" s="3"/>
      <c r="R28" s="3"/>
      <c r="S28" s="48"/>
      <c r="T28" s="20"/>
    </row>
    <row r="29" spans="1:20" ht="12.75" customHeight="1" x14ac:dyDescent="0.25">
      <c r="A29" s="20"/>
      <c r="B29" s="35" t="s">
        <v>11</v>
      </c>
      <c r="C29" s="3">
        <v>14</v>
      </c>
      <c r="D29" s="3"/>
      <c r="E29" s="3"/>
      <c r="F29" s="3"/>
      <c r="G29" s="48"/>
      <c r="H29" s="35" t="s">
        <v>110</v>
      </c>
      <c r="I29" s="3"/>
      <c r="J29" s="1"/>
      <c r="K29" s="1"/>
      <c r="L29" s="1"/>
      <c r="M29" s="47"/>
      <c r="N29" s="39" t="s">
        <v>140</v>
      </c>
      <c r="O29" s="4">
        <v>5</v>
      </c>
      <c r="P29" s="1"/>
      <c r="Q29" s="1"/>
      <c r="R29" s="1"/>
      <c r="S29" s="47"/>
      <c r="T29" s="20"/>
    </row>
    <row r="30" spans="1:20" ht="12.75" customHeight="1" x14ac:dyDescent="0.25">
      <c r="A30" s="20"/>
      <c r="B30" s="35" t="s">
        <v>12</v>
      </c>
      <c r="C30" s="3">
        <v>12</v>
      </c>
      <c r="D30" s="3"/>
      <c r="E30" s="3"/>
      <c r="F30" s="3"/>
      <c r="G30" s="48"/>
      <c r="H30" s="35" t="s">
        <v>25</v>
      </c>
      <c r="I30" s="3">
        <v>10</v>
      </c>
      <c r="J30" s="1"/>
      <c r="K30" s="1"/>
      <c r="L30" s="1"/>
      <c r="M30" s="47"/>
      <c r="N30" s="39" t="s">
        <v>141</v>
      </c>
      <c r="O30" s="4">
        <v>5</v>
      </c>
      <c r="P30" s="3"/>
      <c r="Q30" s="3"/>
      <c r="R30" s="3"/>
      <c r="S30" s="48"/>
      <c r="T30" s="20"/>
    </row>
    <row r="31" spans="1:20" ht="12.75" customHeight="1" x14ac:dyDescent="0.25">
      <c r="A31" s="20"/>
      <c r="B31" s="35" t="s">
        <v>79</v>
      </c>
      <c r="C31" s="3"/>
      <c r="D31" s="3"/>
      <c r="E31" s="3"/>
      <c r="F31" s="3"/>
      <c r="G31" s="48"/>
      <c r="H31" s="35" t="s">
        <v>26</v>
      </c>
      <c r="I31" s="3">
        <v>8</v>
      </c>
      <c r="J31" s="3"/>
      <c r="K31" s="3"/>
      <c r="L31" s="3"/>
      <c r="M31" s="48"/>
      <c r="N31" s="39" t="s">
        <v>127</v>
      </c>
      <c r="O31" s="4"/>
      <c r="P31" s="3"/>
      <c r="Q31" s="3"/>
      <c r="R31" s="3"/>
      <c r="S31" s="48"/>
      <c r="T31" s="20"/>
    </row>
    <row r="32" spans="1:20" ht="12.75" customHeight="1" x14ac:dyDescent="0.25">
      <c r="A32" s="20"/>
      <c r="B32" s="35" t="s">
        <v>13</v>
      </c>
      <c r="C32" s="3">
        <v>4</v>
      </c>
      <c r="D32" s="3"/>
      <c r="E32" s="3"/>
      <c r="F32" s="3" t="s">
        <v>170</v>
      </c>
      <c r="G32" s="48"/>
      <c r="H32" s="35" t="s">
        <v>27</v>
      </c>
      <c r="I32" s="3">
        <v>4</v>
      </c>
      <c r="J32" s="3"/>
      <c r="K32" s="3"/>
      <c r="L32" s="3"/>
      <c r="M32" s="48"/>
      <c r="N32" s="39" t="s">
        <v>142</v>
      </c>
      <c r="O32" s="4">
        <v>6</v>
      </c>
      <c r="P32" s="3"/>
      <c r="Q32" s="3"/>
      <c r="R32" s="3"/>
      <c r="S32" s="48"/>
      <c r="T32" s="20"/>
    </row>
    <row r="33" spans="1:20" ht="12.75" customHeight="1" x14ac:dyDescent="0.25">
      <c r="A33" s="20"/>
      <c r="B33" s="35" t="s">
        <v>14</v>
      </c>
      <c r="C33" s="3">
        <v>6</v>
      </c>
      <c r="D33" s="3" t="s">
        <v>170</v>
      </c>
      <c r="E33" s="3" t="s">
        <v>170</v>
      </c>
      <c r="F33" s="3"/>
      <c r="G33" s="48" t="s">
        <v>170</v>
      </c>
      <c r="H33" s="35" t="s">
        <v>28</v>
      </c>
      <c r="I33" s="3">
        <v>6</v>
      </c>
      <c r="J33" s="3"/>
      <c r="K33" s="3"/>
      <c r="L33" s="3"/>
      <c r="M33" s="48"/>
      <c r="N33" s="39" t="s">
        <v>41</v>
      </c>
      <c r="O33" s="4">
        <v>3</v>
      </c>
      <c r="P33" s="3"/>
      <c r="Q33" s="3"/>
      <c r="R33" s="3"/>
      <c r="S33" s="48"/>
      <c r="T33" s="20"/>
    </row>
    <row r="34" spans="1:20" ht="12.75" customHeight="1" x14ac:dyDescent="0.25">
      <c r="A34" s="20"/>
      <c r="B34" s="35" t="s">
        <v>15</v>
      </c>
      <c r="C34" s="3">
        <v>12</v>
      </c>
      <c r="D34" s="3"/>
      <c r="E34" s="3"/>
      <c r="F34" s="3"/>
      <c r="G34" s="48"/>
      <c r="H34" s="35" t="s">
        <v>29</v>
      </c>
      <c r="I34" s="3">
        <v>12</v>
      </c>
      <c r="J34" s="3"/>
      <c r="K34" s="3"/>
      <c r="L34" s="3"/>
      <c r="M34" s="48"/>
      <c r="N34" s="39" t="s">
        <v>42</v>
      </c>
      <c r="O34" s="4">
        <v>3</v>
      </c>
      <c r="P34" s="3"/>
      <c r="Q34" s="3"/>
      <c r="R34" s="3"/>
      <c r="S34" s="48"/>
      <c r="T34" s="20"/>
    </row>
    <row r="35" spans="1:20" ht="12.75" customHeight="1" x14ac:dyDescent="0.25">
      <c r="A35" s="20"/>
      <c r="B35" s="35" t="s">
        <v>81</v>
      </c>
      <c r="C35" s="3">
        <v>6</v>
      </c>
      <c r="D35" s="3"/>
      <c r="E35" s="3"/>
      <c r="F35" s="3"/>
      <c r="G35" s="48"/>
      <c r="H35" s="35" t="s">
        <v>30</v>
      </c>
      <c r="I35" s="3">
        <v>10</v>
      </c>
      <c r="J35" s="3"/>
      <c r="K35" s="3"/>
      <c r="L35" s="3"/>
      <c r="M35" s="48"/>
      <c r="N35" s="39" t="s">
        <v>143</v>
      </c>
      <c r="O35" s="4">
        <v>3</v>
      </c>
      <c r="P35" s="3"/>
      <c r="Q35" s="3"/>
      <c r="R35" s="3"/>
      <c r="S35" s="48"/>
      <c r="T35" s="20"/>
    </row>
    <row r="36" spans="1:20" ht="12.75" customHeight="1" x14ac:dyDescent="0.25">
      <c r="A36" s="20"/>
      <c r="B36" s="35" t="s">
        <v>16</v>
      </c>
      <c r="C36" s="3">
        <v>15</v>
      </c>
      <c r="D36" s="3"/>
      <c r="E36" s="3"/>
      <c r="F36" s="3"/>
      <c r="G36" s="48"/>
      <c r="H36" s="35" t="s">
        <v>31</v>
      </c>
      <c r="I36" s="3">
        <v>12</v>
      </c>
      <c r="J36" s="1"/>
      <c r="K36" s="1"/>
      <c r="L36" s="1"/>
      <c r="M36" s="47"/>
      <c r="N36" s="39" t="s">
        <v>144</v>
      </c>
      <c r="O36" s="4">
        <v>3</v>
      </c>
      <c r="P36" s="3"/>
      <c r="Q36" s="3"/>
      <c r="R36" s="3"/>
      <c r="S36" s="48"/>
      <c r="T36" s="20"/>
    </row>
    <row r="37" spans="1:20" ht="12.75" customHeight="1" x14ac:dyDescent="0.25">
      <c r="A37" s="20"/>
      <c r="B37" s="35" t="s">
        <v>82</v>
      </c>
      <c r="C37" s="3">
        <v>13</v>
      </c>
      <c r="D37" s="3"/>
      <c r="E37" s="3"/>
      <c r="F37" s="3"/>
      <c r="G37" s="48"/>
      <c r="H37" s="35" t="s">
        <v>32</v>
      </c>
      <c r="I37" s="3">
        <v>8</v>
      </c>
      <c r="J37" s="1"/>
      <c r="K37" s="1"/>
      <c r="L37" s="1"/>
      <c r="M37" s="47"/>
      <c r="N37" s="39" t="s">
        <v>145</v>
      </c>
      <c r="O37" s="4">
        <v>3</v>
      </c>
      <c r="P37" s="3"/>
      <c r="Q37" s="3"/>
      <c r="R37" s="3"/>
      <c r="S37" s="48"/>
      <c r="T37" s="20"/>
    </row>
    <row r="38" spans="1:20" ht="12.75" customHeight="1" x14ac:dyDescent="0.25">
      <c r="A38" s="20"/>
      <c r="B38" s="35" t="s">
        <v>83</v>
      </c>
      <c r="C38" s="3">
        <v>9</v>
      </c>
      <c r="D38" s="3"/>
      <c r="E38" s="3"/>
      <c r="F38" s="3"/>
      <c r="G38" s="48"/>
      <c r="H38" s="34" t="s">
        <v>33</v>
      </c>
      <c r="I38" s="3"/>
      <c r="J38" s="1"/>
      <c r="K38" s="1"/>
      <c r="L38" s="1"/>
      <c r="M38" s="47"/>
      <c r="N38" s="39" t="s">
        <v>146</v>
      </c>
      <c r="O38" s="4">
        <v>3</v>
      </c>
      <c r="P38" s="3"/>
      <c r="Q38" s="3"/>
      <c r="R38" s="3"/>
      <c r="S38" s="48"/>
      <c r="T38" s="20"/>
    </row>
    <row r="39" spans="1:20" ht="12.75" customHeight="1" x14ac:dyDescent="0.25">
      <c r="A39" s="20"/>
      <c r="B39" s="35" t="s">
        <v>84</v>
      </c>
      <c r="C39" s="3">
        <v>15</v>
      </c>
      <c r="D39" s="3"/>
      <c r="E39" s="3"/>
      <c r="F39" s="3"/>
      <c r="G39" s="48"/>
      <c r="H39" s="35" t="s">
        <v>111</v>
      </c>
      <c r="I39" s="3">
        <v>13</v>
      </c>
      <c r="J39" s="1"/>
      <c r="K39" s="1"/>
      <c r="L39" s="1"/>
      <c r="M39" s="47"/>
      <c r="N39" s="39" t="s">
        <v>147</v>
      </c>
      <c r="O39" s="4">
        <v>5</v>
      </c>
      <c r="P39" s="3"/>
      <c r="Q39" s="3"/>
      <c r="R39" s="3"/>
      <c r="S39" s="48"/>
      <c r="T39" s="20"/>
    </row>
    <row r="40" spans="1:20" ht="12.75" customHeight="1" x14ac:dyDescent="0.25">
      <c r="A40" s="20"/>
      <c r="B40" s="35" t="s">
        <v>85</v>
      </c>
      <c r="C40" s="3">
        <v>10</v>
      </c>
      <c r="D40" s="3"/>
      <c r="E40" s="3"/>
      <c r="F40" s="3"/>
      <c r="G40" s="48"/>
      <c r="H40" s="35" t="s">
        <v>112</v>
      </c>
      <c r="I40" s="3">
        <v>11</v>
      </c>
      <c r="J40" s="1"/>
      <c r="K40" s="1"/>
      <c r="L40" s="1"/>
      <c r="M40" s="47"/>
      <c r="N40" s="39" t="s">
        <v>128</v>
      </c>
      <c r="O40" s="4"/>
      <c r="P40" s="3"/>
      <c r="Q40" s="3"/>
      <c r="R40" s="3"/>
      <c r="S40" s="48"/>
      <c r="T40" s="20"/>
    </row>
    <row r="41" spans="1:20" ht="12.75" customHeight="1" x14ac:dyDescent="0.25">
      <c r="A41" s="20"/>
      <c r="B41" s="35" t="s">
        <v>86</v>
      </c>
      <c r="C41" s="3">
        <v>15</v>
      </c>
      <c r="D41" s="3"/>
      <c r="E41" s="3"/>
      <c r="F41" s="3"/>
      <c r="G41" s="48"/>
      <c r="H41" s="35" t="s">
        <v>115</v>
      </c>
      <c r="I41" s="3">
        <v>11</v>
      </c>
      <c r="J41" s="1"/>
      <c r="K41" s="1"/>
      <c r="L41" s="1"/>
      <c r="M41" s="47"/>
      <c r="N41" s="39" t="s">
        <v>43</v>
      </c>
      <c r="O41" s="4">
        <v>5</v>
      </c>
      <c r="P41" s="3"/>
      <c r="Q41" s="3"/>
      <c r="R41" s="3"/>
      <c r="S41" s="48"/>
      <c r="T41" s="20"/>
    </row>
    <row r="42" spans="1:20" ht="12.75" customHeight="1" x14ac:dyDescent="0.25">
      <c r="A42" s="20"/>
      <c r="B42" s="35" t="s">
        <v>87</v>
      </c>
      <c r="C42" s="3">
        <v>12</v>
      </c>
      <c r="D42" s="3"/>
      <c r="E42" s="3"/>
      <c r="F42" s="3"/>
      <c r="G42" s="48"/>
      <c r="H42" s="35" t="s">
        <v>34</v>
      </c>
      <c r="I42" s="3">
        <v>6</v>
      </c>
      <c r="J42" s="1"/>
      <c r="K42" s="1"/>
      <c r="L42" s="1"/>
      <c r="M42" s="47"/>
      <c r="N42" s="39" t="s">
        <v>148</v>
      </c>
      <c r="O42" s="4">
        <v>3</v>
      </c>
      <c r="P42" s="3"/>
      <c r="Q42" s="3"/>
      <c r="R42" s="3"/>
      <c r="S42" s="44"/>
      <c r="T42" s="20"/>
    </row>
    <row r="43" spans="1:20" ht="12.75" customHeight="1" thickBot="1" x14ac:dyDescent="0.3">
      <c r="A43" s="20"/>
      <c r="B43" s="35" t="s">
        <v>88</v>
      </c>
      <c r="C43" s="3">
        <v>9</v>
      </c>
      <c r="D43" s="3"/>
      <c r="E43" s="3"/>
      <c r="F43" s="3"/>
      <c r="G43" s="48"/>
      <c r="H43" s="35" t="s">
        <v>116</v>
      </c>
      <c r="I43" s="3">
        <v>15</v>
      </c>
      <c r="J43" s="1"/>
      <c r="K43" s="1"/>
      <c r="L43" s="1"/>
      <c r="M43" s="47"/>
      <c r="N43" s="40" t="s">
        <v>149</v>
      </c>
      <c r="O43" s="5">
        <v>6</v>
      </c>
      <c r="P43" s="45"/>
      <c r="Q43" s="45"/>
      <c r="R43" s="45"/>
      <c r="S43" s="46"/>
      <c r="T43" s="20"/>
    </row>
    <row r="44" spans="1:20" ht="12.75" customHeight="1" x14ac:dyDescent="0.25">
      <c r="A44" s="20"/>
      <c r="B44" s="35" t="s">
        <v>80</v>
      </c>
      <c r="C44" s="3"/>
      <c r="D44" s="3"/>
      <c r="E44" s="3"/>
      <c r="F44" s="3"/>
      <c r="G44" s="48"/>
      <c r="H44" s="35" t="s">
        <v>35</v>
      </c>
      <c r="I44" s="3">
        <v>10</v>
      </c>
      <c r="J44" s="1"/>
      <c r="K44" s="1"/>
      <c r="L44" s="1"/>
      <c r="M44" s="49"/>
      <c r="N44" s="41" t="s">
        <v>46</v>
      </c>
      <c r="O44" s="31"/>
      <c r="P44" s="31"/>
      <c r="Q44" s="31"/>
      <c r="R44" s="31"/>
      <c r="S44" s="50">
        <f>C18+C20+C24+C33+C48+I19+I25+I52+I54+I55+O20+O22+O27</f>
        <v>69</v>
      </c>
      <c r="T44" s="20"/>
    </row>
    <row r="45" spans="1:20" ht="12.75" customHeight="1" x14ac:dyDescent="0.25">
      <c r="A45" s="20"/>
      <c r="B45" s="35" t="s">
        <v>89</v>
      </c>
      <c r="C45" s="3">
        <v>10</v>
      </c>
      <c r="D45" s="3"/>
      <c r="E45" s="3"/>
      <c r="F45" s="3"/>
      <c r="G45" s="48"/>
      <c r="H45" s="35" t="s">
        <v>36</v>
      </c>
      <c r="I45" s="3">
        <v>6</v>
      </c>
      <c r="J45" s="1"/>
      <c r="K45" s="3"/>
      <c r="L45" s="3"/>
      <c r="M45" s="54"/>
      <c r="N45" s="42" t="s">
        <v>47</v>
      </c>
      <c r="O45" s="30"/>
      <c r="P45" s="30"/>
      <c r="Q45" s="30"/>
      <c r="R45" s="30"/>
      <c r="S45" s="51">
        <f>COUNTA(G18:G57,M17:M56,S17:S42)</f>
        <v>13</v>
      </c>
      <c r="T45" s="20"/>
    </row>
    <row r="46" spans="1:20" ht="12.75" customHeight="1" thickBot="1" x14ac:dyDescent="0.3">
      <c r="A46" s="20"/>
      <c r="B46" s="35" t="s">
        <v>17</v>
      </c>
      <c r="C46" s="3">
        <v>10</v>
      </c>
      <c r="D46" s="3"/>
      <c r="E46" s="3"/>
      <c r="F46" s="3"/>
      <c r="G46" s="48"/>
      <c r="H46" s="35" t="s">
        <v>117</v>
      </c>
      <c r="I46" s="3">
        <v>11</v>
      </c>
      <c r="J46" s="1"/>
      <c r="K46" s="3"/>
      <c r="L46" s="3"/>
      <c r="M46" s="54"/>
      <c r="N46" s="43" t="s">
        <v>48</v>
      </c>
      <c r="O46" s="32"/>
      <c r="P46" s="32"/>
      <c r="Q46" s="32"/>
      <c r="R46" s="32"/>
      <c r="S46" s="52">
        <f>S44/S45</f>
        <v>5.3076923076923075</v>
      </c>
      <c r="T46" s="20"/>
    </row>
    <row r="47" spans="1:20" ht="12.75" customHeight="1" x14ac:dyDescent="0.25">
      <c r="A47" s="20"/>
      <c r="B47" s="35" t="s">
        <v>90</v>
      </c>
      <c r="C47" s="3">
        <v>8</v>
      </c>
      <c r="D47" s="3"/>
      <c r="E47" s="3"/>
      <c r="F47" s="3"/>
      <c r="G47" s="48"/>
      <c r="H47" s="35" t="s">
        <v>37</v>
      </c>
      <c r="I47" s="3">
        <v>10</v>
      </c>
      <c r="J47" s="1"/>
      <c r="K47" s="3"/>
      <c r="L47" s="3"/>
      <c r="M47" s="48"/>
      <c r="N47" s="148" t="s">
        <v>253</v>
      </c>
      <c r="O47" s="149"/>
      <c r="P47" s="149"/>
      <c r="Q47" s="149"/>
      <c r="R47" s="149"/>
      <c r="S47" s="150"/>
      <c r="T47" s="20"/>
    </row>
    <row r="48" spans="1:20" ht="12.75" customHeight="1" x14ac:dyDescent="0.25">
      <c r="A48" s="20"/>
      <c r="B48" s="35" t="s">
        <v>18</v>
      </c>
      <c r="C48" s="3">
        <v>4</v>
      </c>
      <c r="D48" s="3"/>
      <c r="E48" s="3" t="s">
        <v>170</v>
      </c>
      <c r="F48" s="3"/>
      <c r="G48" s="48" t="s">
        <v>170</v>
      </c>
      <c r="H48" s="35" t="s">
        <v>118</v>
      </c>
      <c r="I48" s="3">
        <v>13</v>
      </c>
      <c r="J48" s="3"/>
      <c r="K48" s="3"/>
      <c r="L48" s="3"/>
      <c r="M48" s="48"/>
      <c r="N48" s="151"/>
      <c r="O48" s="152"/>
      <c r="P48" s="152"/>
      <c r="Q48" s="152"/>
      <c r="R48" s="152"/>
      <c r="S48" s="153"/>
      <c r="T48" s="20"/>
    </row>
    <row r="49" spans="1:20" ht="12.75" customHeight="1" x14ac:dyDescent="0.25">
      <c r="A49" s="20"/>
      <c r="B49" s="35" t="s">
        <v>19</v>
      </c>
      <c r="C49" s="3">
        <v>8</v>
      </c>
      <c r="D49" s="3"/>
      <c r="E49" s="3"/>
      <c r="F49" s="3"/>
      <c r="G49" s="48"/>
      <c r="H49" s="35" t="s">
        <v>113</v>
      </c>
      <c r="I49" s="3"/>
      <c r="J49" s="3"/>
      <c r="K49" s="3"/>
      <c r="L49" s="3"/>
      <c r="M49" s="48"/>
      <c r="N49" s="151"/>
      <c r="O49" s="152"/>
      <c r="P49" s="152"/>
      <c r="Q49" s="152"/>
      <c r="R49" s="152"/>
      <c r="S49" s="153"/>
      <c r="T49" s="20"/>
    </row>
    <row r="50" spans="1:20" ht="12.75" customHeight="1" x14ac:dyDescent="0.25">
      <c r="A50" s="20"/>
      <c r="B50" s="35" t="s">
        <v>91</v>
      </c>
      <c r="C50" s="3">
        <v>10</v>
      </c>
      <c r="D50" s="3"/>
      <c r="E50" s="3"/>
      <c r="F50" s="3"/>
      <c r="G50" s="48"/>
      <c r="H50" s="35" t="s">
        <v>119</v>
      </c>
      <c r="I50" s="3">
        <v>5</v>
      </c>
      <c r="J50" s="3"/>
      <c r="K50" s="3"/>
      <c r="L50" s="3"/>
      <c r="M50" s="48"/>
      <c r="N50" s="151"/>
      <c r="O50" s="152"/>
      <c r="P50" s="152"/>
      <c r="Q50" s="152"/>
      <c r="R50" s="152"/>
      <c r="S50" s="153"/>
      <c r="T50" s="20"/>
    </row>
    <row r="51" spans="1:20" ht="12.75" customHeight="1" x14ac:dyDescent="0.25">
      <c r="A51" s="20"/>
      <c r="B51" s="35" t="s">
        <v>20</v>
      </c>
      <c r="C51" s="3">
        <v>8</v>
      </c>
      <c r="D51" s="3"/>
      <c r="E51" s="3"/>
      <c r="F51" s="3"/>
      <c r="G51" s="48"/>
      <c r="H51" s="35" t="s">
        <v>120</v>
      </c>
      <c r="I51" s="3">
        <v>8</v>
      </c>
      <c r="J51" s="3"/>
      <c r="K51" s="3"/>
      <c r="L51" s="3"/>
      <c r="M51" s="48"/>
      <c r="N51" s="151"/>
      <c r="O51" s="152"/>
      <c r="P51" s="152"/>
      <c r="Q51" s="152"/>
      <c r="R51" s="152"/>
      <c r="S51" s="153"/>
      <c r="T51" s="20"/>
    </row>
    <row r="52" spans="1:20" ht="12.75" customHeight="1" x14ac:dyDescent="0.25">
      <c r="A52" s="20"/>
      <c r="B52" s="35" t="s">
        <v>92</v>
      </c>
      <c r="C52" s="3">
        <v>8</v>
      </c>
      <c r="D52" s="3"/>
      <c r="E52" s="3"/>
      <c r="F52" s="3"/>
      <c r="G52" s="48"/>
      <c r="H52" s="35" t="s">
        <v>38</v>
      </c>
      <c r="I52" s="3">
        <v>5</v>
      </c>
      <c r="J52" s="3" t="s">
        <v>170</v>
      </c>
      <c r="K52" s="3" t="s">
        <v>170</v>
      </c>
      <c r="L52" s="3"/>
      <c r="M52" s="48" t="s">
        <v>170</v>
      </c>
      <c r="N52" s="151"/>
      <c r="O52" s="152"/>
      <c r="P52" s="152"/>
      <c r="Q52" s="152"/>
      <c r="R52" s="152"/>
      <c r="S52" s="153"/>
      <c r="T52" s="20"/>
    </row>
    <row r="53" spans="1:20" ht="12.75" customHeight="1" x14ac:dyDescent="0.25">
      <c r="A53" s="20"/>
      <c r="B53" s="35" t="s">
        <v>93</v>
      </c>
      <c r="C53" s="3">
        <v>8</v>
      </c>
      <c r="D53" s="3"/>
      <c r="E53" s="3"/>
      <c r="F53" s="3"/>
      <c r="G53" s="48"/>
      <c r="H53" s="35" t="s">
        <v>121</v>
      </c>
      <c r="I53" s="3">
        <v>5</v>
      </c>
      <c r="J53" s="3"/>
      <c r="K53" s="3"/>
      <c r="L53" s="3"/>
      <c r="M53" s="48"/>
      <c r="N53" s="151"/>
      <c r="O53" s="152"/>
      <c r="P53" s="152"/>
      <c r="Q53" s="152"/>
      <c r="R53" s="152"/>
      <c r="S53" s="153"/>
      <c r="T53" s="20"/>
    </row>
    <row r="54" spans="1:20" ht="12.75" customHeight="1" x14ac:dyDescent="0.25">
      <c r="A54" s="20"/>
      <c r="B54" s="35" t="s">
        <v>94</v>
      </c>
      <c r="C54" s="3">
        <v>6</v>
      </c>
      <c r="D54" s="3"/>
      <c r="E54" s="3"/>
      <c r="F54" s="3"/>
      <c r="G54" s="48"/>
      <c r="H54" s="35" t="s">
        <v>122</v>
      </c>
      <c r="I54" s="3">
        <v>12</v>
      </c>
      <c r="J54" s="3" t="s">
        <v>170</v>
      </c>
      <c r="K54" s="3" t="s">
        <v>170</v>
      </c>
      <c r="L54" s="3"/>
      <c r="M54" s="48" t="s">
        <v>170</v>
      </c>
      <c r="N54" s="151"/>
      <c r="O54" s="152"/>
      <c r="P54" s="152"/>
      <c r="Q54" s="152"/>
      <c r="R54" s="152"/>
      <c r="S54" s="153"/>
      <c r="T54" s="20"/>
    </row>
    <row r="55" spans="1:20" ht="12.75" customHeight="1" x14ac:dyDescent="0.25">
      <c r="A55" s="20"/>
      <c r="B55" s="35" t="s">
        <v>95</v>
      </c>
      <c r="C55" s="3">
        <v>4</v>
      </c>
      <c r="D55" s="3"/>
      <c r="E55" s="3"/>
      <c r="F55" s="3"/>
      <c r="G55" s="48"/>
      <c r="H55" s="35" t="s">
        <v>123</v>
      </c>
      <c r="I55" s="3">
        <v>8</v>
      </c>
      <c r="J55" s="3"/>
      <c r="K55" s="3">
        <v>1</v>
      </c>
      <c r="L55" s="3"/>
      <c r="M55" s="48">
        <v>1</v>
      </c>
      <c r="N55" s="151"/>
      <c r="O55" s="152"/>
      <c r="P55" s="152"/>
      <c r="Q55" s="152"/>
      <c r="R55" s="152"/>
      <c r="S55" s="153"/>
      <c r="T55" s="20"/>
    </row>
    <row r="56" spans="1:20" ht="12.75" customHeight="1" x14ac:dyDescent="0.25">
      <c r="A56" s="20"/>
      <c r="B56" s="35" t="s">
        <v>96</v>
      </c>
      <c r="C56" s="3"/>
      <c r="D56" s="3"/>
      <c r="E56" s="3"/>
      <c r="F56" s="3"/>
      <c r="G56" s="48"/>
      <c r="H56" s="35" t="s">
        <v>124</v>
      </c>
      <c r="I56" s="3">
        <v>5</v>
      </c>
      <c r="J56" s="1"/>
      <c r="K56" s="1"/>
      <c r="L56" s="1"/>
      <c r="M56" s="8"/>
      <c r="N56" s="151"/>
      <c r="O56" s="152"/>
      <c r="P56" s="152"/>
      <c r="Q56" s="152"/>
      <c r="R56" s="152"/>
      <c r="S56" s="153"/>
      <c r="T56" s="20"/>
    </row>
    <row r="57" spans="1:20" ht="12.75" customHeight="1" x14ac:dyDescent="0.25">
      <c r="A57" s="20"/>
      <c r="B57" s="35" t="s">
        <v>97</v>
      </c>
      <c r="C57" s="3">
        <v>12</v>
      </c>
      <c r="D57" s="1"/>
      <c r="E57" s="1"/>
      <c r="F57" s="1"/>
      <c r="G57" s="8"/>
      <c r="H57" s="35" t="s">
        <v>39</v>
      </c>
      <c r="I57" s="3">
        <v>10</v>
      </c>
      <c r="J57" s="1"/>
      <c r="K57" s="1"/>
      <c r="L57" s="1"/>
      <c r="M57" s="8"/>
      <c r="N57" s="151"/>
      <c r="O57" s="152"/>
      <c r="P57" s="152"/>
      <c r="Q57" s="152"/>
      <c r="R57" s="152"/>
      <c r="S57" s="153"/>
      <c r="T57" s="20"/>
    </row>
    <row r="58" spans="1:20" ht="12.75" customHeight="1" thickBot="1" x14ac:dyDescent="0.3">
      <c r="A58" s="20"/>
      <c r="B58" s="16"/>
      <c r="C58" s="17"/>
      <c r="D58" s="17"/>
      <c r="E58" s="17"/>
      <c r="F58" s="17"/>
      <c r="G58" s="19"/>
      <c r="H58" s="36" t="s">
        <v>125</v>
      </c>
      <c r="I58" s="11">
        <v>10</v>
      </c>
      <c r="J58" s="9"/>
      <c r="K58" s="9"/>
      <c r="L58" s="9"/>
      <c r="M58" s="10"/>
      <c r="N58" s="154"/>
      <c r="O58" s="155"/>
      <c r="P58" s="155"/>
      <c r="Q58" s="155"/>
      <c r="R58" s="155"/>
      <c r="S58" s="156"/>
      <c r="T58" s="20"/>
    </row>
    <row r="59" spans="1:20" ht="12.75" customHeight="1" x14ac:dyDescent="0.25">
      <c r="A59" s="20"/>
      <c r="B59" s="21" t="s">
        <v>150</v>
      </c>
      <c r="C59" s="22" t="s">
        <v>151</v>
      </c>
      <c r="D59" s="22"/>
      <c r="E59" s="22"/>
      <c r="F59" s="22"/>
      <c r="G59" s="22"/>
      <c r="H59" s="22"/>
      <c r="I59" s="22"/>
      <c r="J59" s="22"/>
      <c r="K59" s="22"/>
      <c r="L59" s="22"/>
      <c r="M59" s="22" t="s">
        <v>162</v>
      </c>
      <c r="N59" s="22"/>
      <c r="O59" s="22"/>
      <c r="P59" s="22"/>
      <c r="Q59" s="22"/>
      <c r="R59" s="22"/>
      <c r="S59" s="23"/>
      <c r="T59" s="20"/>
    </row>
    <row r="60" spans="1:20" ht="12.75" customHeight="1" x14ac:dyDescent="0.25">
      <c r="A60" s="20"/>
      <c r="B60" s="24"/>
      <c r="C60" s="25" t="s">
        <v>152</v>
      </c>
      <c r="D60" s="25"/>
      <c r="E60" s="25"/>
      <c r="F60" s="25"/>
      <c r="G60" s="25"/>
      <c r="H60" s="25"/>
      <c r="I60" s="25"/>
      <c r="J60" s="25"/>
      <c r="K60" s="25"/>
      <c r="L60" s="25"/>
      <c r="M60" s="25" t="s">
        <v>163</v>
      </c>
      <c r="N60" s="25"/>
      <c r="O60" s="25"/>
      <c r="P60" s="25"/>
      <c r="Q60" s="25"/>
      <c r="R60" s="25"/>
      <c r="S60" s="26"/>
      <c r="T60" s="20"/>
    </row>
    <row r="61" spans="1:20" ht="12.75" customHeight="1" x14ac:dyDescent="0.25">
      <c r="A61" s="20"/>
      <c r="B61" s="24"/>
      <c r="C61" s="25" t="s">
        <v>161</v>
      </c>
      <c r="D61" s="25"/>
      <c r="E61" s="25"/>
      <c r="F61" s="25"/>
      <c r="G61" s="25"/>
      <c r="H61" s="25"/>
      <c r="I61" s="25"/>
      <c r="J61" s="25"/>
      <c r="K61" s="25"/>
      <c r="L61" s="25"/>
      <c r="M61" s="25" t="s">
        <v>164</v>
      </c>
      <c r="N61" s="25"/>
      <c r="O61" s="25"/>
      <c r="P61" s="25"/>
      <c r="Q61" s="25"/>
      <c r="R61" s="25"/>
      <c r="S61" s="26"/>
      <c r="T61" s="20"/>
    </row>
    <row r="62" spans="1:20" ht="12.75" customHeight="1" x14ac:dyDescent="0.25">
      <c r="A62" s="20"/>
      <c r="B62" s="24"/>
      <c r="C62" s="25" t="s">
        <v>153</v>
      </c>
      <c r="D62" s="25"/>
      <c r="E62" s="25"/>
      <c r="F62" s="25"/>
      <c r="G62" s="25"/>
      <c r="H62" s="25"/>
      <c r="I62" s="25"/>
      <c r="J62" s="25"/>
      <c r="K62" s="25"/>
      <c r="L62" s="25"/>
      <c r="M62" s="25" t="s">
        <v>156</v>
      </c>
      <c r="N62" s="25"/>
      <c r="O62" s="25"/>
      <c r="P62" s="25"/>
      <c r="Q62" s="25"/>
      <c r="R62" s="25"/>
      <c r="S62" s="26"/>
      <c r="T62" s="20"/>
    </row>
    <row r="63" spans="1:20" ht="12.75" customHeight="1" x14ac:dyDescent="0.25">
      <c r="A63" s="20"/>
      <c r="B63" s="24"/>
      <c r="C63" s="25" t="s">
        <v>155</v>
      </c>
      <c r="D63" s="25"/>
      <c r="E63" s="25"/>
      <c r="F63" s="25"/>
      <c r="G63" s="25"/>
      <c r="H63" s="25"/>
      <c r="I63" s="25"/>
      <c r="J63" s="25"/>
      <c r="K63" s="25"/>
      <c r="L63" s="25"/>
      <c r="M63" s="25" t="s">
        <v>157</v>
      </c>
      <c r="N63" s="25"/>
      <c r="O63" s="25"/>
      <c r="P63" s="25"/>
      <c r="Q63" s="25"/>
      <c r="R63" s="25"/>
      <c r="S63" s="26"/>
      <c r="T63" s="20"/>
    </row>
    <row r="64" spans="1:20" ht="12.75" customHeight="1" x14ac:dyDescent="0.25">
      <c r="A64" s="20"/>
      <c r="B64" s="24"/>
      <c r="C64" s="25" t="s">
        <v>154</v>
      </c>
      <c r="D64" s="25"/>
      <c r="E64" s="25"/>
      <c r="F64" s="25"/>
      <c r="G64" s="25"/>
      <c r="H64" s="25"/>
      <c r="I64" s="25"/>
      <c r="J64" s="25"/>
      <c r="K64" s="25"/>
      <c r="L64" s="25"/>
      <c r="M64" s="25" t="s">
        <v>158</v>
      </c>
      <c r="N64" s="25"/>
      <c r="O64" s="25"/>
      <c r="P64" s="25"/>
      <c r="Q64" s="25"/>
      <c r="R64" s="25"/>
      <c r="S64" s="26"/>
      <c r="T64" s="20"/>
    </row>
    <row r="65" spans="1:20" ht="12.75" customHeight="1" x14ac:dyDescent="0.25">
      <c r="A65" s="20"/>
      <c r="B65" s="24"/>
      <c r="C65" s="25" t="s">
        <v>159</v>
      </c>
      <c r="D65" s="25"/>
      <c r="E65" s="25"/>
      <c r="F65" s="25"/>
      <c r="G65" s="25"/>
      <c r="H65" s="25"/>
      <c r="I65" s="25"/>
      <c r="J65" s="25"/>
      <c r="K65" s="25"/>
      <c r="L65" s="25"/>
      <c r="M65" s="25" t="s">
        <v>114</v>
      </c>
      <c r="N65" s="25"/>
      <c r="O65" s="25"/>
      <c r="P65" s="25"/>
      <c r="Q65" s="25"/>
      <c r="R65" s="25"/>
      <c r="S65" s="26"/>
      <c r="T65" s="20"/>
    </row>
    <row r="66" spans="1:20" ht="12.75" customHeight="1" thickBot="1" x14ac:dyDescent="0.3">
      <c r="A66" s="20"/>
      <c r="B66" s="27"/>
      <c r="C66" s="28" t="s">
        <v>160</v>
      </c>
      <c r="D66" s="28"/>
      <c r="E66" s="28"/>
      <c r="F66" s="28"/>
      <c r="G66" s="28"/>
      <c r="H66" s="28"/>
      <c r="I66" s="28"/>
      <c r="J66" s="28"/>
      <c r="K66" s="28"/>
      <c r="L66" s="28"/>
      <c r="M66" s="28"/>
      <c r="N66" s="28"/>
      <c r="O66" s="28"/>
      <c r="P66" s="28"/>
      <c r="Q66" s="28"/>
      <c r="R66" s="28"/>
      <c r="S66" s="29"/>
      <c r="T66" s="20"/>
    </row>
    <row r="67" spans="1:20" ht="12.75" customHeight="1" x14ac:dyDescent="0.25">
      <c r="A67" s="20"/>
      <c r="B67" s="20"/>
      <c r="C67" s="20"/>
      <c r="D67" s="20"/>
      <c r="E67" s="20"/>
      <c r="F67" s="20"/>
      <c r="G67" s="20"/>
      <c r="H67" s="20"/>
      <c r="I67" s="20"/>
      <c r="J67" s="20"/>
      <c r="K67" s="20"/>
      <c r="L67" s="20"/>
      <c r="M67" s="20"/>
      <c r="N67" s="20"/>
      <c r="O67" s="20"/>
      <c r="P67" s="20"/>
      <c r="Q67" s="20"/>
      <c r="R67" s="20"/>
      <c r="S67" s="20"/>
      <c r="T67" s="20"/>
    </row>
    <row r="68" spans="1:20" x14ac:dyDescent="0.25">
      <c r="A68" s="20"/>
      <c r="B68" s="20"/>
      <c r="C68" s="20"/>
      <c r="D68" s="20"/>
      <c r="E68" s="20"/>
      <c r="F68" s="20"/>
      <c r="G68" s="20"/>
      <c r="H68" s="20"/>
      <c r="I68" s="20"/>
      <c r="J68" s="20"/>
      <c r="K68" s="20"/>
      <c r="L68" s="20"/>
      <c r="M68" s="20"/>
      <c r="N68" s="20"/>
      <c r="O68" s="20"/>
      <c r="P68" s="20"/>
      <c r="Q68" s="20"/>
      <c r="R68" s="20"/>
      <c r="S68" s="20"/>
      <c r="T68" s="20"/>
    </row>
    <row r="69" spans="1:20" x14ac:dyDescent="0.25">
      <c r="B69" s="20"/>
      <c r="C69" s="20"/>
      <c r="D69" s="20"/>
      <c r="E69" s="20"/>
      <c r="F69" s="20"/>
      <c r="G69" s="20"/>
      <c r="H69" s="20"/>
      <c r="I69" s="20"/>
      <c r="J69" s="20"/>
      <c r="K69" s="20"/>
      <c r="L69" s="20"/>
      <c r="M69" s="20"/>
      <c r="N69" s="20"/>
      <c r="O69" s="20"/>
      <c r="P69" s="20"/>
      <c r="Q69" s="20"/>
      <c r="R69" s="20"/>
      <c r="S69" s="20"/>
      <c r="T69" s="20"/>
    </row>
  </sheetData>
  <mergeCells count="33">
    <mergeCell ref="N47:S58"/>
    <mergeCell ref="O12:P12"/>
    <mergeCell ref="B13:G14"/>
    <mergeCell ref="H13:M14"/>
    <mergeCell ref="O13:P13"/>
    <mergeCell ref="N14:S14"/>
    <mergeCell ref="Q7:S13"/>
    <mergeCell ref="C8:G8"/>
    <mergeCell ref="H8:M10"/>
    <mergeCell ref="O8:P8"/>
    <mergeCell ref="C9:G9"/>
    <mergeCell ref="O9:P9"/>
    <mergeCell ref="B10:G12"/>
    <mergeCell ref="O10:P10"/>
    <mergeCell ref="H11:M12"/>
    <mergeCell ref="O11:P11"/>
    <mergeCell ref="O5:P5"/>
    <mergeCell ref="C6:G6"/>
    <mergeCell ref="I6:M6"/>
    <mergeCell ref="O6:P6"/>
    <mergeCell ref="C7:G7"/>
    <mergeCell ref="I7:M7"/>
    <mergeCell ref="O7:P7"/>
    <mergeCell ref="C3:G3"/>
    <mergeCell ref="I3:M3"/>
    <mergeCell ref="O3:P3"/>
    <mergeCell ref="Q3:S3"/>
    <mergeCell ref="C4:G4"/>
    <mergeCell ref="I4:M4"/>
    <mergeCell ref="O4:P4"/>
    <mergeCell ref="Q4:S6"/>
    <mergeCell ref="C5:G5"/>
    <mergeCell ref="I5:M5"/>
  </mergeCells>
  <pageMargins left="0.7" right="0.7" top="0.75" bottom="0.75" header="0.3" footer="0.3"/>
  <pageSetup paperSize="9" scale="5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91A48-E586-4D0C-9753-2AB150CDA2F8}">
  <sheetPr>
    <tabColor theme="9" tint="0.59999389629810485"/>
  </sheetPr>
  <dimension ref="A1:Y8"/>
  <sheetViews>
    <sheetView zoomScale="90" zoomScaleNormal="90" workbookViewId="0">
      <selection activeCell="S4" sqref="S4"/>
    </sheetView>
  </sheetViews>
  <sheetFormatPr defaultRowHeight="14.4" outlineLevelCol="1" x14ac:dyDescent="0.3"/>
  <cols>
    <col min="2" max="3" width="0" hidden="1" customWidth="1" outlineLevel="1"/>
    <col min="4" max="4" width="10.109375" customWidth="1" collapsed="1"/>
    <col min="5" max="5" width="10.109375" customWidth="1"/>
    <col min="6" max="6" width="10.33203125" customWidth="1"/>
    <col min="7" max="7" width="11.109375" customWidth="1"/>
    <col min="8" max="8" width="10" customWidth="1"/>
    <col min="9" max="9" width="11.21875" customWidth="1"/>
    <col min="10" max="11" width="10.77734375" customWidth="1"/>
    <col min="23" max="23" width="13.21875" customWidth="1"/>
    <col min="24" max="24" width="21.44140625" customWidth="1"/>
    <col min="25" max="25" width="29.6640625" customWidth="1"/>
  </cols>
  <sheetData>
    <row r="1" spans="1:25" ht="15" thickBot="1" x14ac:dyDescent="0.35">
      <c r="C1" s="58"/>
      <c r="D1" s="59" t="s">
        <v>191</v>
      </c>
      <c r="E1" s="59" t="s">
        <v>185</v>
      </c>
      <c r="F1" s="59" t="s">
        <v>191</v>
      </c>
      <c r="G1" s="59" t="s">
        <v>185</v>
      </c>
      <c r="H1" s="59" t="s">
        <v>191</v>
      </c>
      <c r="I1" s="59" t="s">
        <v>185</v>
      </c>
      <c r="J1" s="59" t="s">
        <v>191</v>
      </c>
      <c r="K1" s="59" t="s">
        <v>185</v>
      </c>
    </row>
    <row r="2" spans="1:25" ht="43.8" thickBot="1" x14ac:dyDescent="0.35">
      <c r="A2" s="60" t="s">
        <v>192</v>
      </c>
      <c r="B2" s="61" t="s">
        <v>193</v>
      </c>
      <c r="C2" s="61" t="s">
        <v>194</v>
      </c>
      <c r="D2" s="62" t="s">
        <v>244</v>
      </c>
      <c r="E2" s="62" t="s">
        <v>244</v>
      </c>
      <c r="F2" s="62" t="s">
        <v>245</v>
      </c>
      <c r="G2" s="62" t="s">
        <v>245</v>
      </c>
      <c r="H2" s="62" t="s">
        <v>248</v>
      </c>
      <c r="I2" s="62" t="s">
        <v>248</v>
      </c>
      <c r="J2" s="62" t="s">
        <v>251</v>
      </c>
      <c r="K2" s="62" t="s">
        <v>251</v>
      </c>
      <c r="U2" s="63" t="s">
        <v>195</v>
      </c>
      <c r="V2" s="64" t="s">
        <v>185</v>
      </c>
      <c r="W2" s="64" t="s">
        <v>196</v>
      </c>
      <c r="X2" s="64" t="s">
        <v>197</v>
      </c>
      <c r="Y2" s="64" t="s">
        <v>198</v>
      </c>
    </row>
    <row r="3" spans="1:25" ht="15" thickBot="1" x14ac:dyDescent="0.35">
      <c r="A3" s="65">
        <v>45956</v>
      </c>
      <c r="B3" s="66"/>
      <c r="C3" s="67"/>
      <c r="D3" s="68">
        <v>109</v>
      </c>
      <c r="E3" s="68">
        <v>5.74</v>
      </c>
      <c r="F3" s="68">
        <v>74</v>
      </c>
      <c r="G3" s="68">
        <v>4.93</v>
      </c>
      <c r="H3" s="68">
        <v>78</v>
      </c>
      <c r="I3" s="68">
        <v>5.57</v>
      </c>
      <c r="J3" s="68">
        <v>69</v>
      </c>
      <c r="K3" s="68">
        <v>5.31</v>
      </c>
      <c r="U3" s="69">
        <v>245</v>
      </c>
      <c r="V3" s="70">
        <v>6.2</v>
      </c>
      <c r="W3" s="71" t="s">
        <v>170</v>
      </c>
      <c r="X3" s="70" t="s">
        <v>199</v>
      </c>
      <c r="Y3" s="70" t="s">
        <v>200</v>
      </c>
    </row>
    <row r="4" spans="1:25" ht="27" thickBot="1" x14ac:dyDescent="0.35">
      <c r="U4" s="69">
        <v>245</v>
      </c>
      <c r="V4" s="70">
        <v>6.2</v>
      </c>
      <c r="W4" s="72" t="s">
        <v>171</v>
      </c>
      <c r="X4" s="70" t="s">
        <v>201</v>
      </c>
      <c r="Y4" s="70" t="s">
        <v>202</v>
      </c>
    </row>
    <row r="5" spans="1:25" ht="15" thickBot="1" x14ac:dyDescent="0.35">
      <c r="F5" s="73" t="e">
        <f>NA()</f>
        <v>#N/A</v>
      </c>
      <c r="U5" s="69">
        <v>150</v>
      </c>
      <c r="V5" s="70">
        <v>5.9</v>
      </c>
      <c r="W5" s="74" t="s">
        <v>184</v>
      </c>
      <c r="X5" s="70" t="s">
        <v>203</v>
      </c>
      <c r="Y5" s="70" t="s">
        <v>204</v>
      </c>
    </row>
    <row r="6" spans="1:25" ht="15" thickBot="1" x14ac:dyDescent="0.35">
      <c r="U6" s="69">
        <v>115</v>
      </c>
      <c r="V6" s="70">
        <v>5.4</v>
      </c>
      <c r="W6" s="75" t="s">
        <v>183</v>
      </c>
      <c r="X6" s="70" t="s">
        <v>205</v>
      </c>
      <c r="Y6" s="70" t="s">
        <v>206</v>
      </c>
    </row>
    <row r="7" spans="1:25" ht="15" thickBot="1" x14ac:dyDescent="0.35">
      <c r="U7" s="141">
        <v>85</v>
      </c>
      <c r="V7" s="141">
        <v>4.5</v>
      </c>
      <c r="W7" s="76" t="s">
        <v>182</v>
      </c>
      <c r="X7" s="70" t="s">
        <v>207</v>
      </c>
      <c r="Y7" s="70" t="s">
        <v>207</v>
      </c>
    </row>
    <row r="8" spans="1:25" ht="15" thickBot="1" x14ac:dyDescent="0.35">
      <c r="U8" s="142"/>
      <c r="V8" s="142"/>
      <c r="W8" s="77" t="s">
        <v>208</v>
      </c>
      <c r="X8" s="70" t="s">
        <v>209</v>
      </c>
      <c r="Y8" s="70" t="s">
        <v>210</v>
      </c>
    </row>
  </sheetData>
  <mergeCells count="2">
    <mergeCell ref="U7:U8"/>
    <mergeCell ref="V7:V8"/>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DB426-CCB9-4495-9CBD-B59EF452129E}">
  <dimension ref="A1:G67"/>
  <sheetViews>
    <sheetView topLeftCell="A19" zoomScale="90" zoomScaleNormal="90" workbookViewId="0">
      <selection activeCell="F26" sqref="F26"/>
    </sheetView>
  </sheetViews>
  <sheetFormatPr defaultRowHeight="14.4" x14ac:dyDescent="0.3"/>
  <cols>
    <col min="1" max="1" width="27.6640625" bestFit="1" customWidth="1"/>
    <col min="2" max="5" width="25.77734375" customWidth="1"/>
    <col min="6" max="6" width="26.77734375" bestFit="1" customWidth="1"/>
    <col min="7" max="10" width="25.77734375" customWidth="1"/>
    <col min="11" max="11" width="16.77734375" customWidth="1"/>
  </cols>
  <sheetData>
    <row r="1" spans="1:6" x14ac:dyDescent="0.3">
      <c r="A1" s="78" t="s">
        <v>178</v>
      </c>
      <c r="B1" t="s">
        <v>237</v>
      </c>
    </row>
    <row r="2" spans="1:6" x14ac:dyDescent="0.3">
      <c r="A2" t="s">
        <v>236</v>
      </c>
      <c r="B2" s="79">
        <v>45073</v>
      </c>
      <c r="C2" s="79">
        <v>45353</v>
      </c>
      <c r="D2" s="79"/>
      <c r="E2" s="79"/>
      <c r="F2" s="79"/>
    </row>
    <row r="3" spans="1:6" x14ac:dyDescent="0.3">
      <c r="A3" s="80" t="s">
        <v>212</v>
      </c>
      <c r="B3" s="61" t="s">
        <v>213</v>
      </c>
      <c r="C3" s="61" t="s">
        <v>213</v>
      </c>
      <c r="D3" s="61" t="s">
        <v>213</v>
      </c>
      <c r="E3" s="61" t="s">
        <v>213</v>
      </c>
      <c r="F3" s="61" t="s">
        <v>213</v>
      </c>
    </row>
    <row r="4" spans="1:6" x14ac:dyDescent="0.3">
      <c r="A4" s="68" t="s">
        <v>214</v>
      </c>
      <c r="B4" s="82">
        <v>3</v>
      </c>
      <c r="C4" s="82">
        <v>3</v>
      </c>
      <c r="D4" s="82">
        <v>3</v>
      </c>
      <c r="E4" s="82">
        <v>3</v>
      </c>
      <c r="F4" s="82">
        <v>3</v>
      </c>
    </row>
    <row r="5" spans="1:6" x14ac:dyDescent="0.3">
      <c r="A5" s="68" t="s">
        <v>215</v>
      </c>
      <c r="B5" s="81">
        <v>2</v>
      </c>
      <c r="C5" s="81">
        <v>2</v>
      </c>
      <c r="D5" s="82">
        <v>2</v>
      </c>
      <c r="E5" s="82">
        <v>2</v>
      </c>
      <c r="F5" s="82">
        <v>2</v>
      </c>
    </row>
    <row r="6" spans="1:6" x14ac:dyDescent="0.3">
      <c r="A6" s="68" t="s">
        <v>216</v>
      </c>
      <c r="B6" s="82">
        <v>2</v>
      </c>
      <c r="C6" s="82">
        <v>2</v>
      </c>
      <c r="D6" s="82">
        <v>2</v>
      </c>
      <c r="E6" s="82">
        <v>2</v>
      </c>
      <c r="F6" s="82">
        <v>2</v>
      </c>
    </row>
    <row r="7" spans="1:6" x14ac:dyDescent="0.3">
      <c r="A7" s="68" t="s">
        <v>217</v>
      </c>
      <c r="B7" s="81">
        <v>6</v>
      </c>
      <c r="C7" s="81">
        <v>6</v>
      </c>
      <c r="D7" s="82">
        <v>6</v>
      </c>
      <c r="E7" s="82">
        <v>6</v>
      </c>
      <c r="F7" s="82">
        <v>6</v>
      </c>
    </row>
    <row r="8" spans="1:6" x14ac:dyDescent="0.3">
      <c r="A8" s="68" t="s">
        <v>218</v>
      </c>
      <c r="B8" s="82">
        <v>17</v>
      </c>
      <c r="C8" s="82">
        <v>17</v>
      </c>
      <c r="D8" s="82">
        <v>17</v>
      </c>
      <c r="E8" s="82">
        <v>17</v>
      </c>
      <c r="F8" s="82">
        <v>17</v>
      </c>
    </row>
    <row r="9" spans="1:6" x14ac:dyDescent="0.3">
      <c r="A9" s="68" t="s">
        <v>219</v>
      </c>
      <c r="B9" s="81">
        <v>5</v>
      </c>
      <c r="C9" s="81">
        <v>5</v>
      </c>
      <c r="D9" s="82">
        <v>5</v>
      </c>
      <c r="E9" s="82">
        <v>5</v>
      </c>
      <c r="F9" s="82">
        <v>5</v>
      </c>
    </row>
    <row r="10" spans="1:6" x14ac:dyDescent="0.3">
      <c r="A10" s="68" t="s">
        <v>220</v>
      </c>
      <c r="B10" s="81">
        <v>11</v>
      </c>
      <c r="C10" s="82">
        <v>11</v>
      </c>
      <c r="D10" s="82">
        <v>11</v>
      </c>
      <c r="E10" s="82">
        <v>11</v>
      </c>
      <c r="F10" s="82">
        <v>11</v>
      </c>
    </row>
    <row r="11" spans="1:6" x14ac:dyDescent="0.3">
      <c r="A11" s="68" t="s">
        <v>221</v>
      </c>
      <c r="B11" s="81">
        <v>4</v>
      </c>
      <c r="C11" s="81">
        <v>4</v>
      </c>
      <c r="D11" s="82">
        <v>4</v>
      </c>
      <c r="E11" s="82">
        <v>4</v>
      </c>
      <c r="F11" s="82">
        <v>4</v>
      </c>
    </row>
    <row r="12" spans="1:6" x14ac:dyDescent="0.3">
      <c r="A12" s="68" t="s">
        <v>222</v>
      </c>
      <c r="B12" s="81">
        <v>6</v>
      </c>
      <c r="C12" s="81">
        <v>6</v>
      </c>
      <c r="D12" s="82">
        <v>6</v>
      </c>
      <c r="E12" s="82">
        <v>6</v>
      </c>
      <c r="F12" s="82">
        <v>6</v>
      </c>
    </row>
    <row r="13" spans="1:6" x14ac:dyDescent="0.3">
      <c r="A13" s="68" t="s">
        <v>223</v>
      </c>
      <c r="B13" s="81">
        <v>5</v>
      </c>
      <c r="C13" s="81">
        <v>5</v>
      </c>
      <c r="D13" s="82">
        <v>5</v>
      </c>
      <c r="E13" s="82">
        <v>5</v>
      </c>
      <c r="F13" s="82">
        <v>5</v>
      </c>
    </row>
    <row r="14" spans="1:6" x14ac:dyDescent="0.3">
      <c r="A14" s="68" t="s">
        <v>224</v>
      </c>
      <c r="B14" s="82">
        <v>9</v>
      </c>
      <c r="C14" s="82">
        <v>9</v>
      </c>
      <c r="D14" s="82">
        <v>9</v>
      </c>
      <c r="E14" s="82">
        <v>9</v>
      </c>
      <c r="F14" s="82">
        <v>9</v>
      </c>
    </row>
    <row r="15" spans="1:6" x14ac:dyDescent="0.3">
      <c r="A15" s="68" t="s">
        <v>225</v>
      </c>
      <c r="B15" s="81">
        <v>2</v>
      </c>
      <c r="C15" s="81">
        <v>2</v>
      </c>
      <c r="D15" s="82">
        <v>2</v>
      </c>
      <c r="E15" s="82">
        <v>2</v>
      </c>
      <c r="F15" s="82">
        <v>2</v>
      </c>
    </row>
    <row r="16" spans="1:6" x14ac:dyDescent="0.3">
      <c r="A16" s="68" t="s">
        <v>226</v>
      </c>
      <c r="B16" s="81">
        <v>4</v>
      </c>
      <c r="C16" s="81">
        <v>4</v>
      </c>
      <c r="D16" s="82">
        <v>4</v>
      </c>
      <c r="E16" s="82">
        <v>4</v>
      </c>
      <c r="F16" s="82">
        <v>4</v>
      </c>
    </row>
    <row r="17" spans="1:7" ht="14.55" customHeight="1" x14ac:dyDescent="0.3">
      <c r="A17" s="83" t="s">
        <v>227</v>
      </c>
      <c r="B17" s="84">
        <f>B5+B7+B9+B10+B11+B12+B13+B15+B16</f>
        <v>45</v>
      </c>
      <c r="C17" s="84">
        <f>C5+C7+C9+C11+C12+C13+C15+C16</f>
        <v>34</v>
      </c>
      <c r="D17" s="84"/>
      <c r="E17" s="80"/>
      <c r="F17" s="80"/>
    </row>
    <row r="18" spans="1:7" x14ac:dyDescent="0.3">
      <c r="A18" s="83" t="s">
        <v>228</v>
      </c>
      <c r="B18" s="84">
        <f>COUNT(B5,B7,B9:B13,B15:B16)</f>
        <v>9</v>
      </c>
      <c r="C18" s="84">
        <f>COUNT(C5,C7,C9,C11:C13,C15:C16)</f>
        <v>8</v>
      </c>
      <c r="D18" s="84"/>
      <c r="E18" s="80"/>
      <c r="F18" s="80"/>
    </row>
    <row r="19" spans="1:7" x14ac:dyDescent="0.3">
      <c r="A19" s="85" t="s">
        <v>229</v>
      </c>
      <c r="B19" s="143">
        <f>B17/B18</f>
        <v>5</v>
      </c>
      <c r="C19" s="143">
        <f>C17/C18</f>
        <v>4.25</v>
      </c>
      <c r="D19" s="145"/>
      <c r="E19" s="146"/>
      <c r="F19" s="146"/>
    </row>
    <row r="20" spans="1:7" x14ac:dyDescent="0.3">
      <c r="A20" s="86" t="s">
        <v>230</v>
      </c>
      <c r="B20" s="144"/>
      <c r="C20" s="144"/>
      <c r="D20" s="145"/>
      <c r="E20" s="147"/>
      <c r="F20" s="147"/>
    </row>
    <row r="21" spans="1:7" x14ac:dyDescent="0.3">
      <c r="A21" s="87" t="s">
        <v>231</v>
      </c>
      <c r="B21" s="82"/>
      <c r="C21" s="82"/>
      <c r="D21" s="82"/>
      <c r="E21" s="82"/>
      <c r="F21" s="82"/>
    </row>
    <row r="24" spans="1:7" x14ac:dyDescent="0.3">
      <c r="A24" s="78" t="s">
        <v>180</v>
      </c>
      <c r="B24" t="s">
        <v>239</v>
      </c>
    </row>
    <row r="25" spans="1:7" x14ac:dyDescent="0.3">
      <c r="A25" t="s">
        <v>238</v>
      </c>
      <c r="B25" s="79">
        <v>45430</v>
      </c>
      <c r="C25" s="79">
        <v>45500</v>
      </c>
      <c r="D25" s="79">
        <v>45794</v>
      </c>
      <c r="E25" s="79" t="s">
        <v>250</v>
      </c>
      <c r="F25" s="79" t="s">
        <v>252</v>
      </c>
      <c r="G25" s="79"/>
    </row>
    <row r="26" spans="1:7" x14ac:dyDescent="0.3">
      <c r="A26" s="80" t="s">
        <v>212</v>
      </c>
      <c r="B26" s="61" t="s">
        <v>213</v>
      </c>
      <c r="C26" s="61" t="s">
        <v>213</v>
      </c>
      <c r="D26" s="61" t="s">
        <v>213</v>
      </c>
      <c r="E26" s="61" t="s">
        <v>213</v>
      </c>
      <c r="F26" s="61" t="s">
        <v>213</v>
      </c>
      <c r="G26" s="61"/>
    </row>
    <row r="27" spans="1:7" x14ac:dyDescent="0.3">
      <c r="A27" s="68" t="s">
        <v>214</v>
      </c>
      <c r="B27" s="81">
        <v>3</v>
      </c>
      <c r="C27" s="81">
        <v>3</v>
      </c>
      <c r="D27" s="81">
        <v>3</v>
      </c>
      <c r="E27" s="81">
        <v>3</v>
      </c>
      <c r="F27" s="81">
        <v>3</v>
      </c>
      <c r="G27" s="82">
        <v>3</v>
      </c>
    </row>
    <row r="28" spans="1:7" x14ac:dyDescent="0.3">
      <c r="A28" s="68" t="s">
        <v>215</v>
      </c>
      <c r="B28" s="81">
        <v>2</v>
      </c>
      <c r="C28" s="81">
        <v>2</v>
      </c>
      <c r="D28" s="81">
        <v>2</v>
      </c>
      <c r="E28" s="81">
        <v>2</v>
      </c>
      <c r="F28" s="81">
        <v>2</v>
      </c>
      <c r="G28" s="82">
        <v>2</v>
      </c>
    </row>
    <row r="29" spans="1:7" x14ac:dyDescent="0.3">
      <c r="A29" s="68" t="s">
        <v>216</v>
      </c>
      <c r="B29" s="82">
        <v>2</v>
      </c>
      <c r="C29" s="82">
        <v>2</v>
      </c>
      <c r="D29" s="82">
        <v>2</v>
      </c>
      <c r="E29" s="82">
        <v>2</v>
      </c>
      <c r="F29" s="82">
        <v>2</v>
      </c>
      <c r="G29" s="82">
        <v>2</v>
      </c>
    </row>
    <row r="30" spans="1:7" x14ac:dyDescent="0.3">
      <c r="A30" s="68" t="s">
        <v>217</v>
      </c>
      <c r="B30" s="81">
        <v>6</v>
      </c>
      <c r="C30" s="81">
        <v>6</v>
      </c>
      <c r="D30" s="81">
        <v>6</v>
      </c>
      <c r="E30" s="81">
        <v>6</v>
      </c>
      <c r="F30" s="81">
        <v>6</v>
      </c>
      <c r="G30" s="82">
        <v>6</v>
      </c>
    </row>
    <row r="31" spans="1:7" x14ac:dyDescent="0.3">
      <c r="A31" s="68" t="s">
        <v>218</v>
      </c>
      <c r="B31" s="82">
        <v>17</v>
      </c>
      <c r="C31" s="82">
        <v>17</v>
      </c>
      <c r="D31" s="82">
        <v>17</v>
      </c>
      <c r="E31" s="82">
        <v>17</v>
      </c>
      <c r="F31" s="82">
        <v>17</v>
      </c>
      <c r="G31" s="82">
        <v>17</v>
      </c>
    </row>
    <row r="32" spans="1:7" x14ac:dyDescent="0.3">
      <c r="A32" s="68" t="s">
        <v>219</v>
      </c>
      <c r="B32" s="81">
        <v>5</v>
      </c>
      <c r="C32" s="81">
        <v>5</v>
      </c>
      <c r="D32" s="81">
        <v>5</v>
      </c>
      <c r="E32" s="81">
        <v>5</v>
      </c>
      <c r="F32" s="81">
        <v>5</v>
      </c>
      <c r="G32" s="82">
        <v>5</v>
      </c>
    </row>
    <row r="33" spans="1:7" x14ac:dyDescent="0.3">
      <c r="A33" s="68" t="s">
        <v>220</v>
      </c>
      <c r="B33" s="82">
        <v>11</v>
      </c>
      <c r="C33" s="82">
        <v>11</v>
      </c>
      <c r="D33" s="82">
        <v>11</v>
      </c>
      <c r="E33" s="82">
        <v>11</v>
      </c>
      <c r="F33" s="82">
        <v>11</v>
      </c>
      <c r="G33" s="82">
        <v>11</v>
      </c>
    </row>
    <row r="34" spans="1:7" x14ac:dyDescent="0.3">
      <c r="A34" s="68" t="s">
        <v>221</v>
      </c>
      <c r="B34" s="81">
        <v>4</v>
      </c>
      <c r="C34" s="81">
        <v>4</v>
      </c>
      <c r="D34" s="81">
        <v>4</v>
      </c>
      <c r="E34" s="81">
        <v>4</v>
      </c>
      <c r="F34" s="81">
        <v>4</v>
      </c>
      <c r="G34" s="82">
        <v>4</v>
      </c>
    </row>
    <row r="35" spans="1:7" x14ac:dyDescent="0.3">
      <c r="A35" s="68" t="s">
        <v>222</v>
      </c>
      <c r="B35" s="81">
        <v>6</v>
      </c>
      <c r="C35" s="81">
        <v>6</v>
      </c>
      <c r="D35" s="81">
        <v>6</v>
      </c>
      <c r="E35" s="82">
        <v>6</v>
      </c>
      <c r="F35" s="82">
        <v>6</v>
      </c>
      <c r="G35" s="82">
        <v>6</v>
      </c>
    </row>
    <row r="36" spans="1:7" x14ac:dyDescent="0.3">
      <c r="A36" s="68" t="s">
        <v>223</v>
      </c>
      <c r="B36" s="81">
        <v>5</v>
      </c>
      <c r="C36" s="81">
        <v>5</v>
      </c>
      <c r="D36" s="81">
        <v>5</v>
      </c>
      <c r="E36" s="81">
        <v>5</v>
      </c>
      <c r="F36" s="81">
        <v>5</v>
      </c>
      <c r="G36" s="82">
        <v>5</v>
      </c>
    </row>
    <row r="37" spans="1:7" x14ac:dyDescent="0.3">
      <c r="A37" s="68" t="s">
        <v>224</v>
      </c>
      <c r="B37" s="81">
        <v>9</v>
      </c>
      <c r="C37" s="81">
        <v>9</v>
      </c>
      <c r="D37" s="81">
        <v>9</v>
      </c>
      <c r="E37" s="82">
        <v>9</v>
      </c>
      <c r="F37" s="82">
        <v>9</v>
      </c>
      <c r="G37" s="82">
        <v>9</v>
      </c>
    </row>
    <row r="38" spans="1:7" x14ac:dyDescent="0.3">
      <c r="A38" s="68" t="s">
        <v>225</v>
      </c>
      <c r="B38" s="81">
        <v>2</v>
      </c>
      <c r="C38" s="81">
        <v>2</v>
      </c>
      <c r="D38" s="81">
        <v>2</v>
      </c>
      <c r="E38" s="81">
        <v>2</v>
      </c>
      <c r="F38" s="81">
        <v>2</v>
      </c>
      <c r="G38" s="82">
        <v>2</v>
      </c>
    </row>
    <row r="39" spans="1:7" x14ac:dyDescent="0.3">
      <c r="A39" s="68" t="s">
        <v>226</v>
      </c>
      <c r="B39" s="82">
        <v>4</v>
      </c>
      <c r="C39" s="82">
        <v>4</v>
      </c>
      <c r="D39" s="82">
        <v>4</v>
      </c>
      <c r="E39" s="82">
        <v>4</v>
      </c>
      <c r="F39" s="82">
        <v>4</v>
      </c>
      <c r="G39" s="82">
        <v>4</v>
      </c>
    </row>
    <row r="40" spans="1:7" ht="14.55" customHeight="1" x14ac:dyDescent="0.3">
      <c r="A40" s="83" t="s">
        <v>227</v>
      </c>
      <c r="B40" s="84">
        <f>B27+B28+B30+B32+B34+B35+B36+B37+B38</f>
        <v>42</v>
      </c>
      <c r="C40" s="84">
        <f>C27+C28+C30+C32+C34+C35+C36+C37+C38</f>
        <v>42</v>
      </c>
      <c r="D40" s="84">
        <f>D27+D28+D30+D32+D34+D35+D36+D37+D38</f>
        <v>42</v>
      </c>
      <c r="E40" s="84">
        <f>SUM(E27:E28,E30,E32,E34,E36,E38)</f>
        <v>27</v>
      </c>
      <c r="F40" s="84">
        <f>SUM(F27:F28,F30,F32,F34,F36,F38)</f>
        <v>27</v>
      </c>
      <c r="G40" s="84"/>
    </row>
    <row r="41" spans="1:7" x14ac:dyDescent="0.3">
      <c r="A41" s="83" t="s">
        <v>228</v>
      </c>
      <c r="B41" s="84">
        <f>COUNT(B27:B28,B30,B32,B34:B38)</f>
        <v>9</v>
      </c>
      <c r="C41" s="84">
        <f>COUNT(C27:C28,C30,C32,C34:C38)</f>
        <v>9</v>
      </c>
      <c r="D41" s="84">
        <f>COUNT(D27:D28,D30,D32,D34:D38)</f>
        <v>9</v>
      </c>
      <c r="E41" s="84">
        <f>COUNT(E27:E28,E30,E32,E34,E36,E38)</f>
        <v>7</v>
      </c>
      <c r="F41" s="84">
        <f>COUNT(F27:F28,F30,F32,F34,F36,F38)</f>
        <v>7</v>
      </c>
      <c r="G41" s="84"/>
    </row>
    <row r="42" spans="1:7" x14ac:dyDescent="0.3">
      <c r="A42" s="85" t="s">
        <v>229</v>
      </c>
      <c r="B42" s="143">
        <f t="shared" ref="B42:C42" si="0">B40/B41</f>
        <v>4.666666666666667</v>
      </c>
      <c r="C42" s="143">
        <f t="shared" si="0"/>
        <v>4.666666666666667</v>
      </c>
      <c r="D42" s="143">
        <f t="shared" ref="D42:E42" si="1">D40/D41</f>
        <v>4.666666666666667</v>
      </c>
      <c r="E42" s="143">
        <f t="shared" si="1"/>
        <v>3.8571428571428572</v>
      </c>
      <c r="F42" s="143">
        <f t="shared" ref="F42" si="2">F40/F41</f>
        <v>3.8571428571428572</v>
      </c>
      <c r="G42" s="143"/>
    </row>
    <row r="43" spans="1:7" x14ac:dyDescent="0.3">
      <c r="A43" s="86" t="s">
        <v>230</v>
      </c>
      <c r="B43" s="144"/>
      <c r="C43" s="144"/>
      <c r="D43" s="144"/>
      <c r="E43" s="144"/>
      <c r="F43" s="144"/>
      <c r="G43" s="144"/>
    </row>
    <row r="44" spans="1:7" x14ac:dyDescent="0.3">
      <c r="A44" s="87" t="s">
        <v>231</v>
      </c>
      <c r="B44" s="82"/>
      <c r="C44" s="82"/>
      <c r="D44" s="82"/>
      <c r="E44" s="82"/>
      <c r="F44" s="82"/>
      <c r="G44" s="82"/>
    </row>
    <row r="45" spans="1:7" x14ac:dyDescent="0.3">
      <c r="D45" s="78"/>
    </row>
    <row r="47" spans="1:7" x14ac:dyDescent="0.3">
      <c r="A47" s="78" t="s">
        <v>242</v>
      </c>
    </row>
    <row r="48" spans="1:7" x14ac:dyDescent="0.3">
      <c r="A48" t="s">
        <v>243</v>
      </c>
      <c r="B48" s="79">
        <v>45563</v>
      </c>
    </row>
    <row r="49" spans="1:2" x14ac:dyDescent="0.3">
      <c r="A49" s="80" t="s">
        <v>212</v>
      </c>
      <c r="B49" s="61" t="s">
        <v>213</v>
      </c>
    </row>
    <row r="50" spans="1:2" x14ac:dyDescent="0.3">
      <c r="A50" s="68" t="s">
        <v>214</v>
      </c>
      <c r="B50" s="82">
        <v>3</v>
      </c>
    </row>
    <row r="51" spans="1:2" x14ac:dyDescent="0.3">
      <c r="A51" s="68" t="s">
        <v>215</v>
      </c>
      <c r="B51" s="82">
        <v>2</v>
      </c>
    </row>
    <row r="52" spans="1:2" x14ac:dyDescent="0.3">
      <c r="A52" s="68" t="s">
        <v>216</v>
      </c>
      <c r="B52" s="81">
        <v>2</v>
      </c>
    </row>
    <row r="53" spans="1:2" x14ac:dyDescent="0.3">
      <c r="A53" s="68" t="s">
        <v>217</v>
      </c>
      <c r="B53" s="82">
        <v>6</v>
      </c>
    </row>
    <row r="54" spans="1:2" x14ac:dyDescent="0.3">
      <c r="A54" s="68" t="s">
        <v>218</v>
      </c>
      <c r="B54" s="82">
        <v>17</v>
      </c>
    </row>
    <row r="55" spans="1:2" x14ac:dyDescent="0.3">
      <c r="A55" s="68" t="s">
        <v>219</v>
      </c>
      <c r="B55" s="81">
        <v>5</v>
      </c>
    </row>
    <row r="56" spans="1:2" x14ac:dyDescent="0.3">
      <c r="A56" s="68" t="s">
        <v>220</v>
      </c>
      <c r="B56" s="82">
        <v>11</v>
      </c>
    </row>
    <row r="57" spans="1:2" x14ac:dyDescent="0.3">
      <c r="A57" s="68" t="s">
        <v>221</v>
      </c>
      <c r="B57" s="82">
        <v>4</v>
      </c>
    </row>
    <row r="58" spans="1:2" x14ac:dyDescent="0.3">
      <c r="A58" s="68" t="s">
        <v>222</v>
      </c>
      <c r="B58" s="82">
        <v>6</v>
      </c>
    </row>
    <row r="59" spans="1:2" x14ac:dyDescent="0.3">
      <c r="A59" s="68" t="s">
        <v>223</v>
      </c>
      <c r="B59" s="82">
        <v>5</v>
      </c>
    </row>
    <row r="60" spans="1:2" x14ac:dyDescent="0.3">
      <c r="A60" s="68" t="s">
        <v>224</v>
      </c>
      <c r="B60" s="82">
        <v>9</v>
      </c>
    </row>
    <row r="61" spans="1:2" x14ac:dyDescent="0.3">
      <c r="A61" s="68" t="s">
        <v>225</v>
      </c>
      <c r="B61" s="81">
        <v>2</v>
      </c>
    </row>
    <row r="62" spans="1:2" x14ac:dyDescent="0.3">
      <c r="A62" s="68" t="s">
        <v>226</v>
      </c>
      <c r="B62" s="81">
        <v>4</v>
      </c>
    </row>
    <row r="63" spans="1:2" x14ac:dyDescent="0.3">
      <c r="A63" s="83" t="s">
        <v>227</v>
      </c>
      <c r="B63" s="84">
        <f>SUM(B52,B55,B61,B62)</f>
        <v>13</v>
      </c>
    </row>
    <row r="64" spans="1:2" x14ac:dyDescent="0.3">
      <c r="A64" s="83" t="s">
        <v>228</v>
      </c>
      <c r="B64" s="84">
        <f>COUNT(B52,B55,B61,B62)</f>
        <v>4</v>
      </c>
    </row>
    <row r="65" spans="1:2" x14ac:dyDescent="0.3">
      <c r="A65" s="85" t="s">
        <v>229</v>
      </c>
      <c r="B65" s="143">
        <f t="shared" ref="B65" si="3">B63/B64</f>
        <v>3.25</v>
      </c>
    </row>
    <row r="66" spans="1:2" x14ac:dyDescent="0.3">
      <c r="A66" s="86" t="s">
        <v>230</v>
      </c>
      <c r="B66" s="144"/>
    </row>
    <row r="67" spans="1:2" x14ac:dyDescent="0.3">
      <c r="A67" s="87" t="s">
        <v>231</v>
      </c>
      <c r="B67" s="82">
        <v>91</v>
      </c>
    </row>
  </sheetData>
  <mergeCells count="12">
    <mergeCell ref="B65:B66"/>
    <mergeCell ref="G42:G43"/>
    <mergeCell ref="B19:B20"/>
    <mergeCell ref="C19:C20"/>
    <mergeCell ref="D19:D20"/>
    <mergeCell ref="E19:E20"/>
    <mergeCell ref="F19:F20"/>
    <mergeCell ref="B42:B43"/>
    <mergeCell ref="C42:C43"/>
    <mergeCell ref="D42:D43"/>
    <mergeCell ref="E42:E43"/>
    <mergeCell ref="F42:F43"/>
  </mergeCells>
  <phoneticPr fontId="15"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85E95-711E-4F8A-AFF3-AEE6353262CB}">
  <dimension ref="A1:L12"/>
  <sheetViews>
    <sheetView workbookViewId="0">
      <selection activeCell="P8" sqref="P8"/>
    </sheetView>
  </sheetViews>
  <sheetFormatPr defaultRowHeight="14.4" x14ac:dyDescent="0.3"/>
  <cols>
    <col min="1" max="1" width="10.109375" bestFit="1" customWidth="1"/>
    <col min="2" max="3" width="12.109375" bestFit="1" customWidth="1"/>
    <col min="4" max="4" width="10.5546875" bestFit="1" customWidth="1"/>
    <col min="5" max="5" width="9.77734375" bestFit="1" customWidth="1"/>
    <col min="6" max="6" width="12.109375" bestFit="1" customWidth="1"/>
    <col min="7" max="7" width="10.5546875" bestFit="1" customWidth="1"/>
    <col min="8" max="8" width="9.77734375" bestFit="1" customWidth="1"/>
    <col min="9" max="9" width="12.109375" bestFit="1" customWidth="1"/>
    <col min="10" max="10" width="10.5546875" bestFit="1" customWidth="1"/>
    <col min="11" max="11" width="9.77734375" bestFit="1" customWidth="1"/>
    <col min="12" max="12" width="13.44140625" bestFit="1" customWidth="1"/>
    <col min="13" max="13" width="10.5546875" bestFit="1" customWidth="1"/>
  </cols>
  <sheetData>
    <row r="1" spans="1:12" x14ac:dyDescent="0.3">
      <c r="A1" s="88" t="s">
        <v>232</v>
      </c>
      <c r="B1" s="88"/>
      <c r="C1" s="88"/>
      <c r="D1" s="89" t="s">
        <v>233</v>
      </c>
      <c r="E1" s="89"/>
      <c r="F1" s="89"/>
      <c r="G1" s="88" t="s">
        <v>234</v>
      </c>
      <c r="H1" s="88"/>
      <c r="I1" s="88"/>
      <c r="J1" s="90" t="s">
        <v>235</v>
      </c>
      <c r="K1" s="90"/>
      <c r="L1" s="90"/>
    </row>
    <row r="2" spans="1:12" ht="22.5" customHeight="1" x14ac:dyDescent="0.3">
      <c r="A2" s="68"/>
      <c r="B2" s="88" t="s">
        <v>240</v>
      </c>
      <c r="C2" s="88" t="s">
        <v>241</v>
      </c>
      <c r="D2" s="68"/>
      <c r="E2" s="90" t="s">
        <v>240</v>
      </c>
      <c r="F2" s="90" t="s">
        <v>241</v>
      </c>
      <c r="G2" s="68"/>
      <c r="H2" s="88" t="s">
        <v>240</v>
      </c>
      <c r="I2" s="88" t="s">
        <v>241</v>
      </c>
      <c r="J2" s="68"/>
      <c r="K2" s="90" t="s">
        <v>240</v>
      </c>
      <c r="L2" s="90" t="s">
        <v>241</v>
      </c>
    </row>
    <row r="3" spans="1:12" x14ac:dyDescent="0.3">
      <c r="A3" s="93">
        <v>45073</v>
      </c>
      <c r="B3" s="68">
        <v>45</v>
      </c>
      <c r="C3" s="68"/>
      <c r="D3" s="93">
        <v>45073</v>
      </c>
      <c r="E3" s="68">
        <v>9</v>
      </c>
      <c r="F3" s="68"/>
      <c r="G3" s="93">
        <v>45073</v>
      </c>
      <c r="H3" s="94">
        <v>5</v>
      </c>
      <c r="I3" s="68"/>
      <c r="J3" s="93">
        <v>45073</v>
      </c>
      <c r="K3" s="68"/>
      <c r="L3" s="68"/>
    </row>
    <row r="4" spans="1:12" x14ac:dyDescent="0.3">
      <c r="A4" s="93">
        <v>45353</v>
      </c>
      <c r="B4" s="68">
        <v>34</v>
      </c>
      <c r="C4" s="68"/>
      <c r="D4" s="93">
        <v>45353</v>
      </c>
      <c r="E4" s="68">
        <v>8</v>
      </c>
      <c r="F4" s="68"/>
      <c r="G4" s="93">
        <v>45353</v>
      </c>
      <c r="H4" s="68">
        <v>4.3</v>
      </c>
      <c r="I4" s="68"/>
      <c r="J4" s="93">
        <v>45353</v>
      </c>
      <c r="K4" s="68"/>
      <c r="L4" s="68"/>
    </row>
    <row r="5" spans="1:12" x14ac:dyDescent="0.3">
      <c r="A5" s="93">
        <v>45430</v>
      </c>
      <c r="B5" s="68"/>
      <c r="C5" s="68">
        <v>42</v>
      </c>
      <c r="D5" s="93">
        <v>45430</v>
      </c>
      <c r="E5" s="68"/>
      <c r="F5" s="68">
        <v>9</v>
      </c>
      <c r="G5" s="93">
        <v>45430</v>
      </c>
      <c r="H5" s="68"/>
      <c r="I5" s="68">
        <v>4.7</v>
      </c>
      <c r="J5" s="93">
        <v>45430</v>
      </c>
      <c r="K5" s="68"/>
      <c r="L5" s="68"/>
    </row>
    <row r="6" spans="1:12" x14ac:dyDescent="0.3">
      <c r="A6" s="93">
        <v>45500</v>
      </c>
      <c r="B6" s="68"/>
      <c r="C6" s="68">
        <v>42</v>
      </c>
      <c r="D6" s="93">
        <v>45500</v>
      </c>
      <c r="E6" s="68"/>
      <c r="F6" s="68">
        <v>9</v>
      </c>
      <c r="G6" s="93">
        <v>45500</v>
      </c>
      <c r="H6" s="68"/>
      <c r="I6" s="68">
        <v>4.7</v>
      </c>
      <c r="J6" s="93">
        <v>45500</v>
      </c>
      <c r="K6" s="68"/>
      <c r="L6" s="68"/>
    </row>
    <row r="7" spans="1:12" x14ac:dyDescent="0.3">
      <c r="A7" s="91"/>
      <c r="B7" s="68"/>
      <c r="C7" s="68"/>
      <c r="D7" s="92"/>
      <c r="E7" s="68"/>
      <c r="F7" s="68"/>
      <c r="G7" s="92"/>
      <c r="H7" s="68"/>
      <c r="I7" s="68"/>
      <c r="J7" s="92"/>
      <c r="K7" s="68"/>
      <c r="L7" s="68"/>
    </row>
    <row r="8" spans="1:12" x14ac:dyDescent="0.3">
      <c r="A8" s="91"/>
      <c r="B8" s="68"/>
      <c r="C8" s="68"/>
      <c r="D8" s="92"/>
      <c r="E8" s="68"/>
      <c r="F8" s="68"/>
      <c r="G8" s="92"/>
      <c r="H8" s="68"/>
      <c r="I8" s="68"/>
      <c r="J8" s="92"/>
      <c r="K8" s="68"/>
      <c r="L8" s="68"/>
    </row>
    <row r="9" spans="1:12" x14ac:dyDescent="0.3">
      <c r="A9" s="91"/>
      <c r="B9" s="68"/>
      <c r="C9" s="68"/>
      <c r="D9" s="92"/>
      <c r="E9" s="68"/>
      <c r="F9" s="68"/>
      <c r="G9" s="92"/>
      <c r="H9" s="68"/>
      <c r="I9" s="68"/>
      <c r="J9" s="92"/>
      <c r="K9" s="68"/>
      <c r="L9" s="68"/>
    </row>
    <row r="10" spans="1:12" x14ac:dyDescent="0.3">
      <c r="A10" s="91"/>
      <c r="B10" s="68"/>
      <c r="C10" s="68"/>
      <c r="D10" s="92"/>
      <c r="E10" s="68"/>
      <c r="F10" s="68"/>
      <c r="G10" s="92"/>
      <c r="H10" s="68"/>
      <c r="I10" s="68"/>
      <c r="J10" s="92"/>
      <c r="K10" s="68"/>
      <c r="L10" s="68"/>
    </row>
    <row r="11" spans="1:12" x14ac:dyDescent="0.3">
      <c r="A11" s="91"/>
      <c r="B11" s="68"/>
      <c r="C11" s="68"/>
      <c r="D11" s="92"/>
      <c r="E11" s="68"/>
      <c r="F11" s="68"/>
      <c r="G11" s="92"/>
      <c r="H11" s="68"/>
      <c r="I11" s="68"/>
      <c r="J11" s="92"/>
      <c r="K11" s="68"/>
      <c r="L11" s="68"/>
    </row>
    <row r="12" spans="1:12" x14ac:dyDescent="0.3">
      <c r="A12" s="91"/>
      <c r="B12" s="68"/>
      <c r="C12" s="68"/>
      <c r="D12" s="92"/>
      <c r="E12" s="68"/>
      <c r="F12" s="68"/>
      <c r="G12" s="92"/>
      <c r="H12" s="68"/>
      <c r="I12" s="68"/>
      <c r="J12" s="92"/>
      <c r="K12" s="68"/>
      <c r="L12" s="68"/>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7</vt:i4>
      </vt:variant>
    </vt:vector>
  </HeadingPairs>
  <TitlesOfParts>
    <vt:vector size="17" baseType="lpstr">
      <vt:lpstr>20240727 DS</vt:lpstr>
      <vt:lpstr>20240518 DS</vt:lpstr>
      <vt:lpstr>20240302 US</vt:lpstr>
      <vt:lpstr>20230527 US</vt:lpstr>
      <vt:lpstr>20250517 DS</vt:lpstr>
      <vt:lpstr>20250925 DS</vt:lpstr>
      <vt:lpstr>20251065 DS</vt:lpstr>
      <vt:lpstr>SASS Biological bands</vt:lpstr>
      <vt:lpstr>SASS to miniSASS conversion</vt:lpstr>
      <vt:lpstr>Data for Graphs</vt:lpstr>
      <vt:lpstr>'20230527 US'!Print_Area</vt:lpstr>
      <vt:lpstr>'20240302 US'!Print_Area</vt:lpstr>
      <vt:lpstr>'20240518 DS'!Print_Area</vt:lpstr>
      <vt:lpstr>'20240727 DS'!Print_Area</vt:lpstr>
      <vt:lpstr>'20250517 DS'!Print_Area</vt:lpstr>
      <vt:lpstr>'20250925 DS'!Print_Area</vt:lpstr>
      <vt:lpstr>'20251065 DS'!Print_Area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Uané Barratt</dc:creator>
  <cp:lastModifiedBy>Elane - OMI</cp:lastModifiedBy>
  <cp:lastPrinted>2025-05-19T06:26:47Z</cp:lastPrinted>
  <dcterms:created xsi:type="dcterms:W3CDTF">2019-06-06T11:19:38Z</dcterms:created>
  <dcterms:modified xsi:type="dcterms:W3CDTF">2025-10-26T11:15:07Z</dcterms:modified>
</cp:coreProperties>
</file>